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/>
  </bookViews>
  <sheets>
    <sheet name="TOTAL IGR Q1 -Q3 2017" sheetId="3" r:id="rId1"/>
    <sheet name="H1 2017 Total Revenue(FACC+IGR)" sheetId="4" r:id="rId2"/>
    <sheet name="Sheet2" sheetId="5" r:id="rId3"/>
  </sheets>
  <calcPr calcId="162913"/>
  <fileRecoveryPr autoRecover="0"/>
</workbook>
</file>

<file path=xl/calcChain.xml><?xml version="1.0" encoding="utf-8"?>
<calcChain xmlns="http://schemas.openxmlformats.org/spreadsheetml/2006/main">
  <c r="D43" i="4" l="1"/>
  <c r="B43" i="4"/>
  <c r="D17" i="4"/>
  <c r="B17" i="4"/>
  <c r="I17" i="3"/>
  <c r="G17" i="3"/>
  <c r="E17" i="3"/>
  <c r="C17" i="3"/>
  <c r="F43" i="4" l="1"/>
  <c r="E43" i="4"/>
  <c r="F43" i="3"/>
  <c r="G43" i="3"/>
  <c r="H43" i="3"/>
  <c r="I28" i="3"/>
  <c r="G28" i="3"/>
  <c r="D43" i="3"/>
  <c r="E43" i="3" s="1"/>
  <c r="C43" i="3"/>
  <c r="D10" i="4"/>
  <c r="B10" i="4"/>
  <c r="E10" i="3"/>
  <c r="H37" i="5" l="1"/>
  <c r="H38" i="5"/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" i="5"/>
  <c r="C43" i="4"/>
  <c r="B55" i="4"/>
  <c r="D8" i="4"/>
  <c r="D9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9" i="4"/>
  <c r="D40" i="4"/>
  <c r="D41" i="4"/>
  <c r="D42" i="4"/>
  <c r="D7" i="4"/>
  <c r="G9" i="3" l="1"/>
  <c r="I9" i="3" s="1"/>
  <c r="G12" i="3"/>
  <c r="I12" i="3" s="1"/>
  <c r="G13" i="3"/>
  <c r="I13" i="3" s="1"/>
  <c r="G15" i="3"/>
  <c r="I15" i="3" s="1"/>
  <c r="G16" i="3"/>
  <c r="I16" i="3" s="1"/>
  <c r="G19" i="3"/>
  <c r="I19" i="3" s="1"/>
  <c r="G20" i="3"/>
  <c r="I20" i="3" s="1"/>
  <c r="G22" i="3"/>
  <c r="I22" i="3" s="1"/>
  <c r="G23" i="3"/>
  <c r="I23" i="3" s="1"/>
  <c r="G24" i="3"/>
  <c r="I24" i="3" s="1"/>
  <c r="G30" i="3"/>
  <c r="I30" i="3" s="1"/>
  <c r="G33" i="3"/>
  <c r="I33" i="3" s="1"/>
  <c r="G34" i="3"/>
  <c r="I34" i="3" s="1"/>
  <c r="G35" i="3"/>
  <c r="I35" i="3" s="1"/>
  <c r="G36" i="3"/>
  <c r="I36" i="3" s="1"/>
  <c r="G37" i="3"/>
  <c r="I37" i="3" s="1"/>
  <c r="G40" i="3"/>
  <c r="I40" i="3" s="1"/>
  <c r="G41" i="3"/>
  <c r="I41" i="3" s="1"/>
  <c r="G42" i="3"/>
  <c r="I42" i="3" s="1"/>
  <c r="E8" i="3"/>
  <c r="E9" i="3"/>
  <c r="E11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9" i="3"/>
  <c r="E40" i="3"/>
  <c r="E41" i="3"/>
  <c r="E42" i="3"/>
  <c r="E7" i="3"/>
  <c r="I43" i="3" l="1"/>
</calcChain>
</file>

<file path=xl/sharedStrings.xml><?xml version="1.0" encoding="utf-8"?>
<sst xmlns="http://schemas.openxmlformats.org/spreadsheetml/2006/main" count="197" uniqueCount="94">
  <si>
    <t>S/N</t>
  </si>
  <si>
    <t>STATE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</si>
  <si>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</si>
  <si>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</si>
  <si>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</si>
  <si>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</si>
  <si>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</si>
  <si>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</si>
  <si>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</si>
  <si>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</si>
  <si>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</si>
  <si>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</si>
  <si>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</si>
  <si>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</si>
  <si>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</si>
  <si>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</si>
  <si>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</si>
  <si>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</si>
  <si>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</si>
  <si>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</si>
  <si>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</si>
  <si>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</si>
  <si>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</si>
  <si>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</si>
  <si>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</si>
  <si>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</si>
  <si>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</si>
  <si>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</si>
  <si>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</si>
  <si>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</si>
  <si>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</si>
  <si>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</si>
  <si>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</si>
  <si>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</si>
  <si>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</si>
  <si>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</si>
  <si>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</si>
  <si>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</si>
  <si>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 xml:space="preserve">ABIA </t>
  </si>
  <si>
    <t xml:space="preserve">ADAMAWA 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</si>
  <si>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</si>
  <si>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</si>
  <si>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</si>
  <si>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</si>
  <si>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</si>
  <si>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</si>
  <si>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</si>
  <si>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</si>
  <si>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</si>
  <si>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EDO </t>
  </si>
  <si>
    <t xml:space="preserve">EKITI </t>
  </si>
  <si>
    <t xml:space="preserve">ENUGU </t>
  </si>
  <si>
    <t xml:space="preserve">GOMBE </t>
  </si>
  <si>
    <t xml:space="preserve">IMO </t>
  </si>
  <si>
    <t xml:space="preserve">JIGAWA </t>
  </si>
  <si>
    <t xml:space="preserve">KANO </t>
  </si>
  <si>
    <t xml:space="preserve">KATSINA </t>
  </si>
  <si>
    <t xml:space="preserve">KEBBI </t>
  </si>
  <si>
    <t xml:space="preserve">KOGI </t>
  </si>
  <si>
    <t xml:space="preserve">KWARA </t>
  </si>
  <si>
    <t xml:space="preserve">LAGOS </t>
  </si>
  <si>
    <t xml:space="preserve">NASARAWA </t>
  </si>
  <si>
    <t xml:space="preserve">NIGER </t>
  </si>
  <si>
    <t xml:space="preserve">OGUN </t>
  </si>
  <si>
    <t>-</t>
  </si>
  <si>
    <r>
      <t>KADUNA</t>
    </r>
    <r>
      <rPr>
        <b/>
        <sz val="11"/>
        <color rgb="FFFFFFFF"/>
        <rFont val="Calibri"/>
        <family val="2"/>
        <scheme val="minor"/>
      </rPr>
      <t xml:space="preserve"> </t>
    </r>
  </si>
  <si>
    <t xml:space="preserve">TOTAL STATE GENERATED REVENUE </t>
  </si>
  <si>
    <t>TOTAL STATES</t>
  </si>
  <si>
    <t>HALF YEAR GROWTH (YEAR ON YEAR) %</t>
  </si>
  <si>
    <t>TOTAL STATE IGR 2016</t>
  </si>
  <si>
    <t>(HALF YEAR: Q1 2017-Q2 2017)</t>
  </si>
  <si>
    <t>IGR VARIANCE</t>
  </si>
  <si>
    <t xml:space="preserve"> TOTAL IGR AS OF Q3 2017 </t>
  </si>
  <si>
    <t>TOTAL EXTERNAL DEBT ($)</t>
  </si>
  <si>
    <t>TOTAL DOMESTIC DEBT NGN</t>
  </si>
  <si>
    <t>JAN</t>
  </si>
  <si>
    <t>FEB</t>
  </si>
  <si>
    <t>MAR</t>
  </si>
  <si>
    <t>APR</t>
  </si>
  <si>
    <t>MAY</t>
  </si>
  <si>
    <t>JUN</t>
  </si>
  <si>
    <t>NASSARAWA</t>
  </si>
  <si>
    <t>NET FACC ALLLOCATION NGN</t>
  </si>
  <si>
    <t>TOTAL STATE GENERATED REVENUE NGN</t>
  </si>
  <si>
    <t xml:space="preserve"> TOTAL REVENUE AVAILABLE NGN</t>
  </si>
  <si>
    <t>(HALF YEAR: AS AT END Q2 2017)</t>
  </si>
  <si>
    <t>Q3 2017 NGN</t>
  </si>
  <si>
    <t xml:space="preserve"> AS AT Q3 2017 NGN</t>
  </si>
  <si>
    <t>Q1-Q4 2016 NGN</t>
  </si>
  <si>
    <t>TOTAL 2016 IGR  MINUS NGN</t>
  </si>
  <si>
    <t>(HALF YEAR: Q1 2016-Q2 2016) NGN</t>
  </si>
  <si>
    <t>(HALF YEAR: Q1 2017-Q2 2017) NGN</t>
  </si>
  <si>
    <t>TOTAL INTERNALLY GENERATED REVENUE Q1 -Q3 2017 NGN</t>
  </si>
  <si>
    <t>TOTAL REVENUE AVAILABE TO STATES AN DEBT PROFILE AS AT HALF YEAR Q2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</si>
</sst>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6" fillId="0" borderId="0" xfId="0" applyFont="1"/>
    <xf numFmtId="0" fontId="2" fillId="0" borderId="0" xfId="0" applyFont="1"/>
    <xf numFmtId="0" fontId="7" fillId="2" borderId="3" xfId="0" applyFont="1" applyFill="1" applyBorder="1" applyAlignment="1">
      <alignment horizontal="left" wrapText="1" readingOrder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/>
    <xf numFmtId="0" fontId="2" fillId="0" borderId="9" xfId="0" applyFont="1" applyBorder="1"/>
    <xf numFmtId="0" fontId="7" fillId="2" borderId="7" xfId="0" applyFont="1" applyFill="1" applyBorder="1" applyAlignment="1">
      <alignment horizontal="left" wrapText="1" readingOrder="1"/>
    </xf>
    <xf numFmtId="0" fontId="2" fillId="0" borderId="10" xfId="0" applyFont="1" applyBorder="1"/>
    <xf numFmtId="0" fontId="2" fillId="0" borderId="11" xfId="0" applyFont="1" applyBorder="1"/>
    <xf numFmtId="0" fontId="0" fillId="0" borderId="0" xfId="0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3" fillId="0" borderId="12" xfId="0" applyFont="1" applyBorder="1"/>
    <xf numFmtId="0" fontId="2" fillId="0" borderId="13" xfId="0" applyFont="1" applyBorder="1"/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" fillId="0" borderId="21" xfId="0" applyFont="1" applyBorder="1" applyAlignment="1">
      <alignment horizontal="center"/>
    </xf>
    <xf numFmtId="0" fontId="2" fillId="0" borderId="23" xfId="0" applyFont="1" applyBorder="1"/>
    <xf numFmtId="0" fontId="7" fillId="2" borderId="22" xfId="0" applyFont="1" applyFill="1" applyBorder="1" applyAlignment="1">
      <alignment horizontal="left" wrapText="1" readingOrder="1"/>
    </xf>
    <xf numFmtId="0" fontId="6" fillId="0" borderId="24" xfId="0" applyFont="1" applyBorder="1"/>
    <xf numFmtId="0" fontId="6" fillId="0" borderId="25" xfId="0" applyFont="1" applyBorder="1"/>
    <xf numFmtId="4" fontId="6" fillId="0" borderId="25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0" fillId="3" borderId="0" xfId="0" applyNumberFormat="1" applyFont="1" applyFill="1" applyAlignment="1">
      <alignment horizontal="center"/>
    </xf>
    <xf numFmtId="4" fontId="5" fillId="3" borderId="2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0" xfId="0" applyFill="1"/>
    <xf numFmtId="0" fontId="2" fillId="3" borderId="16" xfId="0" applyFont="1" applyFill="1" applyBorder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27" xfId="0" applyNumberFormat="1" applyFont="1" applyFill="1" applyBorder="1" applyAlignment="1">
      <alignment horizontal="center"/>
    </xf>
    <xf numFmtId="39" fontId="0" fillId="0" borderId="3" xfId="0" applyNumberFormat="1" applyBorder="1"/>
    <xf numFmtId="0" fontId="7" fillId="3" borderId="3" xfId="0" applyFont="1" applyFill="1" applyBorder="1" applyAlignment="1">
      <alignment horizontal="left" wrapText="1" readingOrder="1"/>
    </xf>
    <xf numFmtId="0" fontId="4" fillId="0" borderId="0" xfId="0" applyFont="1"/>
    <xf numFmtId="0" fontId="7" fillId="5" borderId="3" xfId="0" applyFont="1" applyFill="1" applyBorder="1" applyAlignment="1">
      <alignment horizontal="left" wrapText="1" readingOrder="1"/>
    </xf>
    <xf numFmtId="4" fontId="0" fillId="5" borderId="0" xfId="0" applyNumberFormat="1" applyFill="1" applyAlignment="1">
      <alignment horizontal="center"/>
    </xf>
    <xf numFmtId="0" fontId="2" fillId="5" borderId="2" xfId="0" applyFont="1" applyFill="1" applyBorder="1"/>
    <xf numFmtId="4" fontId="0" fillId="5" borderId="0" xfId="0" applyNumberFormat="1" applyFont="1" applyFill="1" applyAlignment="1">
      <alignment horizontal="center"/>
    </xf>
    <xf numFmtId="4" fontId="0" fillId="5" borderId="0" xfId="0" applyNumberFormat="1" applyFill="1" applyAlignment="1">
      <alignment horizontal="center" vertical="center"/>
    </xf>
    <xf numFmtId="0" fontId="0" fillId="5" borderId="0" xfId="0" applyFill="1"/>
    <xf numFmtId="4" fontId="10" fillId="5" borderId="0" xfId="0" applyNumberFormat="1" applyFont="1" applyFill="1" applyAlignment="1">
      <alignment horizontal="center"/>
    </xf>
    <xf numFmtId="4" fontId="5" fillId="5" borderId="0" xfId="0" applyNumberFormat="1" applyFont="1" applyFill="1" applyAlignment="1">
      <alignment horizontal="center"/>
    </xf>
    <xf numFmtId="4" fontId="5" fillId="5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</cellXfs>
  <cellStyles count="5">
    <cellStyle name="Comma 2" xfId="1"/>
    <cellStyle name="Comma 2 2" xfId="2"/>
    <cellStyle name="Comma 2 3" xfId="3"/>
    <cellStyle name="Comma 3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44</xdr:row>
      <xdr:rowOff>142874</xdr:rowOff>
    </xdr:from>
    <xdr:to>
      <xdr:col>4</xdr:col>
      <xdr:colOff>2152650</xdr:colOff>
      <xdr:row>61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9B53DA-BAC4-4776-B30F-E66B151F8272}"/>
            </a:ext>
          </a:extLst>
        </xdr:cNvPr>
        <xdr:cNvSpPr txBox="1"/>
      </xdr:nvSpPr>
      <xdr:spPr>
        <a:xfrm>
          <a:off x="7562850" y="8562974"/>
          <a:ext cx="1666875" cy="3133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STATES DOING BETTER WITH IGR BY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Q2 2017 COMPARED TO Q2 2016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AVERAGE GROWTH OF 1.24% IN Q2 2017 OVER Q2 2016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Excludes Rivers,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Ebonyi and Anambra (represented by -) who havent  yet reported IGR detils for Q2 2017 and who havent reported details for either one of all of the last 3 yerars.</a:t>
          </a:r>
          <a:endParaRPr lang="en-US" b="1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1190625</xdr:colOff>
      <xdr:row>42</xdr:row>
      <xdr:rowOff>142875</xdr:rowOff>
    </xdr:from>
    <xdr:to>
      <xdr:col>4</xdr:col>
      <xdr:colOff>1238251</xdr:colOff>
      <xdr:row>44</xdr:row>
      <xdr:rowOff>171450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7E2E93B0-7699-44C0-9BFA-4D45B6372E57}"/>
            </a:ext>
          </a:extLst>
        </xdr:cNvPr>
        <xdr:cNvCxnSpPr/>
      </xdr:nvCxnSpPr>
      <xdr:spPr>
        <a:xfrm flipH="1">
          <a:off x="8267700" y="8743950"/>
          <a:ext cx="47626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44</xdr:row>
      <xdr:rowOff>142874</xdr:rowOff>
    </xdr:from>
    <xdr:to>
      <xdr:col>5</xdr:col>
      <xdr:colOff>1924050</xdr:colOff>
      <xdr:row>54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F85CD6A-0A77-4F72-AE92-DF683C9CE96B}"/>
            </a:ext>
          </a:extLst>
        </xdr:cNvPr>
        <xdr:cNvSpPr txBox="1"/>
      </xdr:nvSpPr>
      <xdr:spPr>
        <a:xfrm>
          <a:off x="9734550" y="9134474"/>
          <a:ext cx="1666875" cy="1838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Excludes Rivers, Sokoto, Nasarawa, Niger, Kwara, Kano,Katsina, Kebbi, Gombe,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Edo, Born, Bauchi, Adamawa, Abia Ebonyi and Anambra(represented by -) who havent  yet reported for Q3 2017. </a:t>
          </a:r>
          <a:endParaRPr lang="en-US" b="1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1543050</xdr:colOff>
      <xdr:row>42</xdr:row>
      <xdr:rowOff>190500</xdr:rowOff>
    </xdr:from>
    <xdr:to>
      <xdr:col>4</xdr:col>
      <xdr:colOff>428625</xdr:colOff>
      <xdr:row>47</xdr:row>
      <xdr:rowOff>133350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FD315F47-B84E-44FF-B47F-F60502398DAA}"/>
            </a:ext>
          </a:extLst>
        </xdr:cNvPr>
        <xdr:cNvCxnSpPr/>
      </xdr:nvCxnSpPr>
      <xdr:spPr>
        <a:xfrm>
          <a:off x="3457575" y="8791575"/>
          <a:ext cx="4048125" cy="904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1090613</xdr:colOff>
      <xdr:row>43</xdr:row>
      <xdr:rowOff>0</xdr:rowOff>
    </xdr:from>
    <xdr:to>
      <xdr:col>5</xdr:col>
      <xdr:colOff>1095375</xdr:colOff>
      <xdr:row>44</xdr:row>
      <xdr:rowOff>142874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850FB050-53B9-481E-A0C1-B368415AD881}"/>
            </a:ext>
          </a:extLst>
        </xdr:cNvPr>
        <xdr:cNvCxnSpPr>
          <a:endCxn id="7" idx="0"/>
        </xdr:cNvCxnSpPr>
      </xdr:nvCxnSpPr>
      <xdr:spPr>
        <a:xfrm flipH="1">
          <a:off x="10567988" y="8801100"/>
          <a:ext cx="4762" cy="333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42</xdr:row>
      <xdr:rowOff>161925</xdr:rowOff>
    </xdr:from>
    <xdr:to>
      <xdr:col>7</xdr:col>
      <xdr:colOff>952500</xdr:colOff>
      <xdr:row>47</xdr:row>
      <xdr:rowOff>28575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299BAE3E-D12C-4A91-AAD0-5C8A15499754}"/>
            </a:ext>
          </a:extLst>
        </xdr:cNvPr>
        <xdr:cNvCxnSpPr/>
      </xdr:nvCxnSpPr>
      <xdr:spPr>
        <a:xfrm flipH="1">
          <a:off x="14039850" y="8763000"/>
          <a:ext cx="819150" cy="828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1962150</xdr:colOff>
      <xdr:row>43</xdr:row>
      <xdr:rowOff>9525</xdr:rowOff>
    </xdr:from>
    <xdr:to>
      <xdr:col>6</xdr:col>
      <xdr:colOff>914400</xdr:colOff>
      <xdr:row>47</xdr:row>
      <xdr:rowOff>66675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69B19C47-480A-4F84-AFFA-90B6FE7477A4}"/>
            </a:ext>
          </a:extLst>
        </xdr:cNvPr>
        <xdr:cNvCxnSpPr/>
      </xdr:nvCxnSpPr>
      <xdr:spPr>
        <a:xfrm flipH="1">
          <a:off x="11439525" y="8810625"/>
          <a:ext cx="1133475" cy="819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47</xdr:row>
      <xdr:rowOff>19050</xdr:rowOff>
    </xdr:from>
    <xdr:to>
      <xdr:col>7</xdr:col>
      <xdr:colOff>695325</xdr:colOff>
      <xdr:row>52</xdr:row>
      <xdr:rowOff>142875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647387B-BBA9-4797-BF5E-5BF236D5622A}"/>
            </a:ext>
          </a:extLst>
        </xdr:cNvPr>
        <xdr:cNvSpPr txBox="1"/>
      </xdr:nvSpPr>
      <xdr:spPr>
        <a:xfrm>
          <a:off x="12954000" y="9582150"/>
          <a:ext cx="164782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Excludes</a:t>
          </a:r>
          <a:r>
            <a:rPr lang="en-US" sz="1100" b="1" baseline="0"/>
            <a:t> Anambra, Ebonyi and Rivers who are yet to reporton details for  either one or all of the last 3 years</a:t>
          </a:r>
          <a:endParaRPr lang="en-US" sz="1100" b="1"/>
        </a:p>
      </xdr:txBody>
    </xdr:sp>
    <xdr:clientData/>
  </xdr:twoCellAnchor>
  <xdr:twoCellAnchor>
    <xdr:from>
      <xdr:col>5</xdr:col>
      <xdr:colOff>1971675</xdr:colOff>
      <xdr:row>42</xdr:row>
      <xdr:rowOff>161925</xdr:rowOff>
    </xdr:from>
    <xdr:to>
      <xdr:col>8</xdr:col>
      <xdr:colOff>190500</xdr:colOff>
      <xdr:row>48</xdr:row>
      <xdr:rowOff>114300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69B15E1C-DDDE-4A07-9827-6426747120B0}"/>
            </a:ext>
          </a:extLst>
        </xdr:cNvPr>
        <xdr:cNvCxnSpPr/>
      </xdr:nvCxnSpPr>
      <xdr:spPr>
        <a:xfrm flipH="1">
          <a:off x="11449050" y="8763000"/>
          <a:ext cx="4886325" cy="1104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43</xdr:row>
      <xdr:rowOff>9525</xdr:rowOff>
    </xdr:from>
    <xdr:to>
      <xdr:col>8</xdr:col>
      <xdr:colOff>771525</xdr:colOff>
      <xdr:row>46</xdr:row>
      <xdr:rowOff>161925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BD27414F-44EA-45A0-A028-D2A4C4314420}"/>
            </a:ext>
          </a:extLst>
        </xdr:cNvPr>
        <xdr:cNvCxnSpPr/>
      </xdr:nvCxnSpPr>
      <xdr:spPr>
        <a:xfrm flipH="1">
          <a:off x="16897350" y="8810625"/>
          <a:ext cx="19050" cy="723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46</xdr:row>
      <xdr:rowOff>190499</xdr:rowOff>
    </xdr:from>
    <xdr:to>
      <xdr:col>8</xdr:col>
      <xdr:colOff>1704975</xdr:colOff>
      <xdr:row>64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11084F4-6D3E-4A9D-BE10-A94DA4D3FB24}"/>
            </a:ext>
          </a:extLst>
        </xdr:cNvPr>
        <xdr:cNvSpPr txBox="1"/>
      </xdr:nvSpPr>
      <xdr:spPr>
        <a:xfrm>
          <a:off x="16297275" y="9563099"/>
          <a:ext cx="1552575" cy="3400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Bayelsa, Benue, Ekiti, Enugu</a:t>
          </a:r>
          <a:r>
            <a:rPr lang="en-US" sz="1100" b="1" baseline="0">
              <a:solidFill>
                <a:srgbClr val="FF0000"/>
              </a:solidFill>
            </a:rPr>
            <a:t> . Kogi and Jigawa have already surpassed their total 2016 IGR as of Q3 2017</a:t>
          </a:r>
        </a:p>
        <a:p>
          <a:endParaRPr lang="en-US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*Note that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Rivers, Sokoto, Nasarawa, Niger, Kwara, Kano,Katsina, Kebbi, Gombe,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Edo, Born, Bauchi, Adamawa, Abia Ebonyi and Anambra(represented by -) havent  yet reported for Q3 2017 so have no analysis here.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43</xdr:row>
      <xdr:rowOff>0</xdr:rowOff>
    </xdr:from>
    <xdr:to>
      <xdr:col>3</xdr:col>
      <xdr:colOff>552450</xdr:colOff>
      <xdr:row>46</xdr:row>
      <xdr:rowOff>123825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7B51447-BA9D-404A-8AD4-202B10DBAE86}"/>
            </a:ext>
          </a:extLst>
        </xdr:cNvPr>
        <xdr:cNvCxnSpPr/>
      </xdr:nvCxnSpPr>
      <xdr:spPr>
        <a:xfrm flipH="1">
          <a:off x="6457950" y="8334375"/>
          <a:ext cx="9525" cy="695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46</xdr:row>
      <xdr:rowOff>152400</xdr:rowOff>
    </xdr:from>
    <xdr:to>
      <xdr:col>3</xdr:col>
      <xdr:colOff>1619250</xdr:colOff>
      <xdr:row>50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0E5ABA-CD3D-4681-9411-900C35E03D32}"/>
            </a:ext>
          </a:extLst>
        </xdr:cNvPr>
        <xdr:cNvSpPr txBox="1"/>
      </xdr:nvSpPr>
      <xdr:spPr>
        <a:xfrm>
          <a:off x="5934075" y="9058275"/>
          <a:ext cx="16002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EXCLUDES IGR</a:t>
          </a:r>
          <a:r>
            <a:rPr lang="en-US" sz="1100" baseline="0"/>
            <a:t> INFO FOR RIVERS(REPRESENTED WITH -)</a:t>
          </a:r>
          <a:endParaRPr lang="en-US" sz="11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1600200</xdr:colOff>
      <xdr:row>49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B0F0B0-2877-4586-B279-7A91B666B32A}"/>
            </a:ext>
          </a:extLst>
        </xdr:cNvPr>
        <xdr:cNvSpPr txBox="1"/>
      </xdr:nvSpPr>
      <xdr:spPr>
        <a:xfrm>
          <a:off x="1514475" y="8905875"/>
          <a:ext cx="16002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EXCLUDES</a:t>
          </a:r>
          <a:r>
            <a:rPr lang="en-US" sz="1100" baseline="0"/>
            <a:t> INFO FOR RIVERS</a:t>
          </a:r>
        </a:p>
        <a:p>
          <a:r>
            <a:rPr lang="en-US" sz="1100" baseline="0"/>
            <a:t>(REPRESENTED WITH -)</a:t>
          </a:r>
          <a:endParaRPr lang="en-US" sz="1100"/>
        </a:p>
      </xdr:txBody>
    </xdr:sp>
    <xdr:clientData/>
  </xdr:twoCellAnchor>
  <xdr:twoCellAnchor>
    <xdr:from>
      <xdr:col>1</xdr:col>
      <xdr:colOff>914400</xdr:colOff>
      <xdr:row>42</xdr:row>
      <xdr:rowOff>161925</xdr:rowOff>
    </xdr:from>
    <xdr:to>
      <xdr:col>1</xdr:col>
      <xdr:colOff>923925</xdr:colOff>
      <xdr:row>46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8F4EF30-2316-43D3-BEDE-53B9676F6255}"/>
            </a:ext>
          </a:extLst>
        </xdr:cNvPr>
        <xdr:cNvCxnSpPr/>
      </xdr:nvCxnSpPr>
      <xdr:spPr>
        <a:xfrm flipH="1">
          <a:off x="2428875" y="8296275"/>
          <a:ext cx="9525" cy="695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45</xdr:row>
      <xdr:rowOff>114299</xdr:rowOff>
    </xdr:from>
    <xdr:to>
      <xdr:col>2</xdr:col>
      <xdr:colOff>1638300</xdr:colOff>
      <xdr:row>67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988171D-0030-4BFA-915D-B60BB9146730}"/>
            </a:ext>
          </a:extLst>
        </xdr:cNvPr>
        <xdr:cNvSpPr txBox="1"/>
      </xdr:nvSpPr>
      <xdr:spPr>
        <a:xfrm>
          <a:off x="4295775" y="8801099"/>
          <a:ext cx="1295400" cy="4229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NET FAAC ALLOCATION IN</a:t>
          </a:r>
          <a:r>
            <a:rPr lang="en-US" sz="1100" baseline="0"/>
            <a:t> HALF YEAR 2017 (N744.4BN) WAS 181% HIGHER THAN IGR FOR SAME PERIOD IN Q2 2017 (409.09BN) EXCLUDING IGR FOR </a:t>
          </a:r>
        </a:p>
        <a:p>
          <a:r>
            <a:rPr lang="en-US" sz="1100" baseline="0"/>
            <a:t>RIVERS AND EBONYI. IF WE REMOVE FAAC FOR THESE 3 STATES WITHOUT IGR RECORDS THEN NET FAAC ALLOCTION BY Q2 2017 (N664.8 BN) WAS 165% HIGHER THAN TOTAL IGR FOR STATES WITH RECORDS BY Q2 2017</a:t>
          </a:r>
          <a:endParaRPr lang="en-US" sz="1100"/>
        </a:p>
      </xdr:txBody>
    </xdr:sp>
    <xdr:clientData/>
  </xdr:twoCellAnchor>
  <xdr:twoCellAnchor>
    <xdr:from>
      <xdr:col>2</xdr:col>
      <xdr:colOff>1066800</xdr:colOff>
      <xdr:row>42</xdr:row>
      <xdr:rowOff>104775</xdr:rowOff>
    </xdr:from>
    <xdr:to>
      <xdr:col>2</xdr:col>
      <xdr:colOff>1076325</xdr:colOff>
      <xdr:row>46</xdr:row>
      <xdr:rowOff>28575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0E8B13E-072A-443B-B56B-4B7448CB1868}"/>
            </a:ext>
          </a:extLst>
        </xdr:cNvPr>
        <xdr:cNvCxnSpPr/>
      </xdr:nvCxnSpPr>
      <xdr:spPr>
        <a:xfrm flipH="1">
          <a:off x="5019675" y="8210550"/>
          <a:ext cx="9525" cy="695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6" sqref="B6"/>
      <selection pane="bottomRight" activeCell="B15" sqref="B15"/>
    </sheetView>
  </sheetViews>
  <sheetFormatPr defaultRowHeight="15" x14ac:dyDescent="0.25"/>
  <cols>
    <col min="1" max="1" width="9.140625" style="6"/>
    <col min="2" max="2" width="19.5703125" style="6" customWidth="1"/>
    <col min="3" max="3" width="40.42578125" style="3" customWidth="1"/>
    <col min="4" max="4" width="37" style="3" customWidth="1"/>
    <col min="5" max="5" width="36" style="31" customWidth="1"/>
    <col min="6" max="6" width="32.7109375" customWidth="1"/>
    <col min="7" max="7" width="33.7109375" style="10" customWidth="1"/>
    <col min="8" max="8" width="33.5703125" customWidth="1"/>
    <col min="9" max="9" width="28.42578125" customWidth="1"/>
  </cols>
  <sheetData>
    <row r="2" spans="1:9" ht="28.5" x14ac:dyDescent="0.45">
      <c r="B2" s="61" t="s">
        <v>92</v>
      </c>
      <c r="C2" s="61"/>
      <c r="D2" s="61"/>
      <c r="E2" s="61"/>
      <c r="F2" s="61"/>
      <c r="G2" s="61"/>
      <c r="H2" s="61"/>
    </row>
    <row r="3" spans="1:9" ht="15.75" thickBot="1" x14ac:dyDescent="0.3"/>
    <row r="4" spans="1:9" s="14" customFormat="1" ht="15.75" customHeight="1" thickBot="1" x14ac:dyDescent="0.3">
      <c r="A4" s="13"/>
      <c r="C4" s="55" t="s">
        <v>66</v>
      </c>
      <c r="D4" s="62" t="s">
        <v>66</v>
      </c>
      <c r="E4" s="64" t="s">
        <v>66</v>
      </c>
      <c r="F4" s="57" t="s">
        <v>66</v>
      </c>
      <c r="G4" s="57" t="s">
        <v>66</v>
      </c>
      <c r="H4" s="59" t="s">
        <v>69</v>
      </c>
      <c r="I4" s="37" t="s">
        <v>72</v>
      </c>
    </row>
    <row r="5" spans="1:9" s="15" customFormat="1" ht="0.75" customHeight="1" thickBot="1" x14ac:dyDescent="0.3">
      <c r="A5" s="1" t="s">
        <v>0</v>
      </c>
      <c r="B5" s="19" t="s">
        <v>1</v>
      </c>
      <c r="C5" s="56"/>
      <c r="D5" s="63"/>
      <c r="E5" s="65"/>
      <c r="F5" s="58"/>
      <c r="G5" s="58"/>
      <c r="H5" s="60"/>
      <c r="I5" s="36" t="s">
        <v>71</v>
      </c>
    </row>
    <row r="6" spans="1:9" s="18" customFormat="1" ht="15.75" thickBot="1" x14ac:dyDescent="0.3">
      <c r="A6" s="16"/>
      <c r="B6" s="20"/>
      <c r="C6" s="21" t="s">
        <v>91</v>
      </c>
      <c r="D6" s="22" t="s">
        <v>90</v>
      </c>
      <c r="E6" s="32" t="s">
        <v>68</v>
      </c>
      <c r="F6" s="17" t="s">
        <v>86</v>
      </c>
      <c r="G6" s="17" t="s">
        <v>87</v>
      </c>
      <c r="H6" s="25" t="s">
        <v>88</v>
      </c>
      <c r="I6" s="35" t="s">
        <v>89</v>
      </c>
    </row>
    <row r="7" spans="1:9" x14ac:dyDescent="0.25">
      <c r="A7" s="11">
        <v>1</v>
      </c>
      <c r="B7" s="12" t="s">
        <v>38</v>
      </c>
      <c r="C7" s="9">
        <v>7954890490</v>
      </c>
      <c r="D7" s="23">
        <v>6674722131.8599997</v>
      </c>
      <c r="E7" s="33">
        <f>(C7-D7)/D7*100</f>
        <v>19.179350583441661</v>
      </c>
      <c r="F7" s="23" t="s">
        <v>64</v>
      </c>
      <c r="G7" s="23" t="s">
        <v>64</v>
      </c>
      <c r="H7" s="23">
        <v>12694839539.399998</v>
      </c>
      <c r="I7" s="38" t="s">
        <v>64</v>
      </c>
    </row>
    <row r="8" spans="1:9" x14ac:dyDescent="0.25">
      <c r="A8" s="2">
        <v>2</v>
      </c>
      <c r="B8" s="7" t="s">
        <v>39</v>
      </c>
      <c r="C8" s="9">
        <v>2367699532.9299998</v>
      </c>
      <c r="D8" s="23">
        <v>3793162871</v>
      </c>
      <c r="E8" s="33">
        <f t="shared" ref="E8:E42" si="0">(C8-D8)/D8*100</f>
        <v>-37.579808369636446</v>
      </c>
      <c r="F8" s="23" t="s">
        <v>64</v>
      </c>
      <c r="G8" s="23" t="s">
        <v>64</v>
      </c>
      <c r="H8" s="23">
        <v>5788979592.3400002</v>
      </c>
      <c r="I8" s="38" t="s">
        <v>64</v>
      </c>
    </row>
    <row r="9" spans="1:9" x14ac:dyDescent="0.25">
      <c r="A9" s="2">
        <v>3</v>
      </c>
      <c r="B9" s="7" t="s">
        <v>40</v>
      </c>
      <c r="C9" s="9">
        <v>7326382537</v>
      </c>
      <c r="D9" s="23">
        <v>8295876237</v>
      </c>
      <c r="E9" s="33">
        <f t="shared" si="0"/>
        <v>-11.686453272723769</v>
      </c>
      <c r="F9" s="23">
        <v>3316185055</v>
      </c>
      <c r="G9" s="23">
        <f t="shared" ref="G9:G42" si="1">F9+C9</f>
        <v>10642567592</v>
      </c>
      <c r="H9" s="23">
        <v>23269750752.080002</v>
      </c>
      <c r="I9" s="38">
        <f t="shared" ref="I9:I43" si="2">G9-H9</f>
        <v>-12627183160.080002</v>
      </c>
    </row>
    <row r="10" spans="1:9" s="51" customFormat="1" x14ac:dyDescent="0.25">
      <c r="A10" s="48">
        <v>4</v>
      </c>
      <c r="B10" s="46" t="s">
        <v>41</v>
      </c>
      <c r="C10" s="47">
        <v>9017138347</v>
      </c>
      <c r="D10" s="49">
        <v>7396560094.3400002</v>
      </c>
      <c r="E10" s="49">
        <f t="shared" si="0"/>
        <v>21.909890976213383</v>
      </c>
      <c r="F10" s="49" t="s">
        <v>64</v>
      </c>
      <c r="G10" s="49" t="s">
        <v>64</v>
      </c>
      <c r="H10" s="49" t="s">
        <v>64</v>
      </c>
      <c r="I10" s="50" t="s">
        <v>64</v>
      </c>
    </row>
    <row r="11" spans="1:9" x14ac:dyDescent="0.25">
      <c r="A11" s="2">
        <v>5</v>
      </c>
      <c r="B11" s="7" t="s">
        <v>42</v>
      </c>
      <c r="C11" s="9">
        <v>3407156605.2600002</v>
      </c>
      <c r="D11" s="23">
        <v>2696860998</v>
      </c>
      <c r="E11" s="33">
        <f t="shared" si="0"/>
        <v>26.337864939526266</v>
      </c>
      <c r="F11" s="23" t="s">
        <v>64</v>
      </c>
      <c r="G11" s="23" t="s">
        <v>64</v>
      </c>
      <c r="H11" s="23">
        <v>8677265878</v>
      </c>
      <c r="I11" s="38" t="s">
        <v>64</v>
      </c>
    </row>
    <row r="12" spans="1:9" x14ac:dyDescent="0.25">
      <c r="A12" s="2">
        <v>6</v>
      </c>
      <c r="B12" s="7" t="s">
        <v>43</v>
      </c>
      <c r="C12" s="9">
        <v>5403977808.4700003</v>
      </c>
      <c r="D12" s="23">
        <v>3705166312.27</v>
      </c>
      <c r="E12" s="33">
        <f t="shared" si="0"/>
        <v>45.849804112010553</v>
      </c>
      <c r="F12" s="23">
        <v>4322379822</v>
      </c>
      <c r="G12" s="23">
        <f t="shared" si="1"/>
        <v>9726357630.4700012</v>
      </c>
      <c r="H12" s="23">
        <v>7905458280.3000002</v>
      </c>
      <c r="I12" s="38">
        <f t="shared" si="2"/>
        <v>1820899350.170001</v>
      </c>
    </row>
    <row r="13" spans="1:9" x14ac:dyDescent="0.25">
      <c r="A13" s="2">
        <v>7</v>
      </c>
      <c r="B13" s="7" t="s">
        <v>44</v>
      </c>
      <c r="C13" s="9">
        <v>7472792088.9300003</v>
      </c>
      <c r="D13" s="23">
        <v>4444157002.6000004</v>
      </c>
      <c r="E13" s="33">
        <f t="shared" si="0"/>
        <v>68.148696919531275</v>
      </c>
      <c r="F13" s="23">
        <v>2321111301.0799999</v>
      </c>
      <c r="G13" s="23">
        <f t="shared" si="1"/>
        <v>9793903390.0100002</v>
      </c>
      <c r="H13" s="23">
        <v>9556495064.3299999</v>
      </c>
      <c r="I13" s="38">
        <f t="shared" si="2"/>
        <v>237408325.68000031</v>
      </c>
    </row>
    <row r="14" spans="1:9" x14ac:dyDescent="0.25">
      <c r="A14" s="2">
        <v>8</v>
      </c>
      <c r="B14" s="7" t="s">
        <v>45</v>
      </c>
      <c r="C14" s="9">
        <v>2650508027.6500001</v>
      </c>
      <c r="D14" s="23">
        <v>1262241448.4200001</v>
      </c>
      <c r="E14" s="33">
        <f t="shared" si="0"/>
        <v>109.98423328339841</v>
      </c>
      <c r="F14" s="23" t="s">
        <v>64</v>
      </c>
      <c r="G14" s="23" t="s">
        <v>64</v>
      </c>
      <c r="H14" s="23">
        <v>2675723063.8899994</v>
      </c>
      <c r="I14" s="38" t="s">
        <v>64</v>
      </c>
    </row>
    <row r="15" spans="1:9" x14ac:dyDescent="0.25">
      <c r="A15" s="2">
        <v>9</v>
      </c>
      <c r="B15" s="7" t="s">
        <v>46</v>
      </c>
      <c r="C15" s="9">
        <v>6617965537.8699999</v>
      </c>
      <c r="D15" s="23">
        <v>6772087129.4899998</v>
      </c>
      <c r="E15" s="33">
        <f t="shared" si="0"/>
        <v>-2.2758359228553906</v>
      </c>
      <c r="F15" s="23">
        <v>2839257135.8099999</v>
      </c>
      <c r="G15" s="23">
        <f t="shared" si="1"/>
        <v>9457222673.6800003</v>
      </c>
      <c r="H15" s="23">
        <v>14776808331.83</v>
      </c>
      <c r="I15" s="38">
        <f t="shared" si="2"/>
        <v>-5319585658.1499996</v>
      </c>
    </row>
    <row r="16" spans="1:9" x14ac:dyDescent="0.25">
      <c r="A16" s="2">
        <v>10</v>
      </c>
      <c r="B16" s="7" t="s">
        <v>47</v>
      </c>
      <c r="C16" s="9">
        <v>25103484725.029999</v>
      </c>
      <c r="D16" s="23">
        <v>22446554864.369999</v>
      </c>
      <c r="E16" s="33">
        <f t="shared" si="0"/>
        <v>11.836693322044773</v>
      </c>
      <c r="F16" s="23">
        <v>13024227534.790001</v>
      </c>
      <c r="G16" s="23">
        <f t="shared" si="1"/>
        <v>38127712259.82</v>
      </c>
      <c r="H16" s="23">
        <v>44057915472.720001</v>
      </c>
      <c r="I16" s="38">
        <f t="shared" si="2"/>
        <v>-5930203212.9000015</v>
      </c>
    </row>
    <row r="17" spans="1:9" x14ac:dyDescent="0.25">
      <c r="A17" s="2">
        <v>11</v>
      </c>
      <c r="B17" s="7" t="s">
        <v>48</v>
      </c>
      <c r="C17" s="47">
        <f>1594808442.45+1555639585.25</f>
        <v>3150448027.6999998</v>
      </c>
      <c r="D17" s="23">
        <v>5516236256</v>
      </c>
      <c r="E17" s="49">
        <f t="shared" si="0"/>
        <v>-42.887724863610345</v>
      </c>
      <c r="F17" s="49">
        <v>1637290965.5899999</v>
      </c>
      <c r="G17" s="49">
        <f t="shared" si="1"/>
        <v>4787738993.29</v>
      </c>
      <c r="H17" s="23">
        <v>2342092225.0700002</v>
      </c>
      <c r="I17" s="50">
        <f t="shared" si="2"/>
        <v>2445646768.2199998</v>
      </c>
    </row>
    <row r="18" spans="1:9" x14ac:dyDescent="0.25">
      <c r="A18" s="2">
        <v>12</v>
      </c>
      <c r="B18" s="7" t="s">
        <v>49</v>
      </c>
      <c r="C18" s="9">
        <v>13015045733.719999</v>
      </c>
      <c r="D18" s="23">
        <v>10337892482.15</v>
      </c>
      <c r="E18" s="33">
        <f t="shared" si="0"/>
        <v>25.896508946988245</v>
      </c>
      <c r="F18" s="23" t="s">
        <v>64</v>
      </c>
      <c r="G18" s="23" t="s">
        <v>64</v>
      </c>
      <c r="H18" s="23">
        <v>23041425599.709999</v>
      </c>
      <c r="I18" s="38" t="s">
        <v>64</v>
      </c>
    </row>
    <row r="19" spans="1:9" x14ac:dyDescent="0.25">
      <c r="A19" s="2">
        <v>13</v>
      </c>
      <c r="B19" s="7" t="s">
        <v>50</v>
      </c>
      <c r="C19" s="9">
        <v>2457985853.2399998</v>
      </c>
      <c r="D19" s="23">
        <v>1194899968.3099999</v>
      </c>
      <c r="E19" s="33">
        <f t="shared" si="0"/>
        <v>105.70641212054245</v>
      </c>
      <c r="F19" s="23">
        <v>1339201964.5799999</v>
      </c>
      <c r="G19" s="23">
        <f t="shared" si="1"/>
        <v>3797187817.8199997</v>
      </c>
      <c r="H19" s="23">
        <v>2991041855.48</v>
      </c>
      <c r="I19" s="38">
        <f t="shared" si="2"/>
        <v>806145962.33999968</v>
      </c>
    </row>
    <row r="20" spans="1:9" x14ac:dyDescent="0.25">
      <c r="A20" s="2">
        <v>14</v>
      </c>
      <c r="B20" s="7" t="s">
        <v>51</v>
      </c>
      <c r="C20" s="9">
        <v>12407903908</v>
      </c>
      <c r="D20" s="23">
        <v>6335188321</v>
      </c>
      <c r="E20" s="33">
        <f t="shared" si="0"/>
        <v>95.856907155704434</v>
      </c>
      <c r="F20" s="23">
        <v>4760304537</v>
      </c>
      <c r="G20" s="23">
        <f t="shared" si="1"/>
        <v>17168208445</v>
      </c>
      <c r="H20" s="23">
        <v>14235512227</v>
      </c>
      <c r="I20" s="38">
        <f t="shared" si="2"/>
        <v>2932696218</v>
      </c>
    </row>
    <row r="21" spans="1:9" x14ac:dyDescent="0.25">
      <c r="A21" s="2">
        <v>15</v>
      </c>
      <c r="B21" s="7" t="s">
        <v>52</v>
      </c>
      <c r="C21" s="9">
        <v>1699449806.03</v>
      </c>
      <c r="D21" s="23">
        <v>1783274479.24</v>
      </c>
      <c r="E21" s="33">
        <f t="shared" si="0"/>
        <v>-4.7006040957713155</v>
      </c>
      <c r="F21" s="23" t="s">
        <v>64</v>
      </c>
      <c r="G21" s="23" t="s">
        <v>64</v>
      </c>
      <c r="H21" s="23">
        <v>2941438110.6300001</v>
      </c>
      <c r="I21" s="38" t="s">
        <v>64</v>
      </c>
    </row>
    <row r="22" spans="1:9" x14ac:dyDescent="0.25">
      <c r="A22" s="2">
        <v>16</v>
      </c>
      <c r="B22" s="7" t="s">
        <v>53</v>
      </c>
      <c r="C22" s="9">
        <v>4227842511.2800002</v>
      </c>
      <c r="D22" s="23">
        <v>2713519569.98</v>
      </c>
      <c r="E22" s="33">
        <f t="shared" si="0"/>
        <v>55.806597381980986</v>
      </c>
      <c r="F22" s="23">
        <v>1642936322.76</v>
      </c>
      <c r="G22" s="23">
        <f t="shared" si="1"/>
        <v>5870778834.04</v>
      </c>
      <c r="H22" s="23">
        <v>5871026976.75</v>
      </c>
      <c r="I22" s="38">
        <f t="shared" si="2"/>
        <v>-248142.71000003815</v>
      </c>
    </row>
    <row r="23" spans="1:9" x14ac:dyDescent="0.25">
      <c r="A23" s="2">
        <v>17</v>
      </c>
      <c r="B23" s="7" t="s">
        <v>54</v>
      </c>
      <c r="C23" s="9">
        <v>3548749484</v>
      </c>
      <c r="D23" s="23">
        <v>1668759305.0599999</v>
      </c>
      <c r="E23" s="33">
        <f t="shared" si="0"/>
        <v>112.6579593138152</v>
      </c>
      <c r="F23" s="23">
        <v>1600955245.6199999</v>
      </c>
      <c r="G23" s="23">
        <f t="shared" si="1"/>
        <v>5149704729.6199999</v>
      </c>
      <c r="H23" s="23">
        <v>3535349908.6099997</v>
      </c>
      <c r="I23" s="38">
        <f t="shared" si="2"/>
        <v>1614354821.0100002</v>
      </c>
    </row>
    <row r="24" spans="1:9" x14ac:dyDescent="0.25">
      <c r="A24" s="2">
        <v>18</v>
      </c>
      <c r="B24" s="7" t="s">
        <v>65</v>
      </c>
      <c r="C24" s="9">
        <v>9637190364.1200008</v>
      </c>
      <c r="D24" s="23">
        <v>7748573326.4200001</v>
      </c>
      <c r="E24" s="33">
        <f t="shared" si="0"/>
        <v>24.373738985736367</v>
      </c>
      <c r="F24" s="23">
        <v>6345109568.3000002</v>
      </c>
      <c r="G24" s="23">
        <f t="shared" si="1"/>
        <v>15982299932.420002</v>
      </c>
      <c r="H24" s="23">
        <v>23024006940</v>
      </c>
      <c r="I24" s="38">
        <f t="shared" si="2"/>
        <v>-7041707007.579998</v>
      </c>
    </row>
    <row r="25" spans="1:9" x14ac:dyDescent="0.25">
      <c r="A25" s="2">
        <v>19</v>
      </c>
      <c r="B25" s="7" t="s">
        <v>55</v>
      </c>
      <c r="C25" s="9">
        <v>11107753040.09</v>
      </c>
      <c r="D25" s="23">
        <v>17230629560.720001</v>
      </c>
      <c r="E25" s="33">
        <f t="shared" si="0"/>
        <v>-35.534839275914123</v>
      </c>
      <c r="F25" s="23" t="s">
        <v>64</v>
      </c>
      <c r="G25" s="23" t="s">
        <v>64</v>
      </c>
      <c r="H25" s="23">
        <v>30959027531.920002</v>
      </c>
      <c r="I25" s="38" t="s">
        <v>64</v>
      </c>
    </row>
    <row r="26" spans="1:9" x14ac:dyDescent="0.25">
      <c r="A26" s="2">
        <v>20</v>
      </c>
      <c r="B26" s="7" t="s">
        <v>56</v>
      </c>
      <c r="C26" s="9">
        <v>2782536380.7600002</v>
      </c>
      <c r="D26" s="23">
        <v>2755698238.04</v>
      </c>
      <c r="E26" s="33">
        <f t="shared" si="0"/>
        <v>0.97391442754954871</v>
      </c>
      <c r="F26" s="23" t="s">
        <v>64</v>
      </c>
      <c r="G26" s="23" t="s">
        <v>64</v>
      </c>
      <c r="H26" s="23">
        <v>5545900833.3299999</v>
      </c>
      <c r="I26" s="38" t="s">
        <v>64</v>
      </c>
    </row>
    <row r="27" spans="1:9" x14ac:dyDescent="0.25">
      <c r="A27" s="2">
        <v>21</v>
      </c>
      <c r="B27" s="7" t="s">
        <v>57</v>
      </c>
      <c r="C27" s="9">
        <v>2281814873.8000002</v>
      </c>
      <c r="D27" s="23">
        <v>1565159612.22</v>
      </c>
      <c r="E27" s="33">
        <f t="shared" si="0"/>
        <v>45.78799861590516</v>
      </c>
      <c r="F27" s="23" t="s">
        <v>64</v>
      </c>
      <c r="G27" s="23" t="s">
        <v>64</v>
      </c>
      <c r="H27" s="23">
        <v>3132343261.5799999</v>
      </c>
      <c r="I27" s="38" t="s">
        <v>64</v>
      </c>
    </row>
    <row r="28" spans="1:9" s="51" customFormat="1" x14ac:dyDescent="0.25">
      <c r="A28" s="48">
        <v>22</v>
      </c>
      <c r="B28" s="46" t="s">
        <v>58</v>
      </c>
      <c r="C28" s="47">
        <v>4919298641.9799995</v>
      </c>
      <c r="D28" s="49">
        <v>3864007643.3899999</v>
      </c>
      <c r="E28" s="49">
        <f t="shared" si="0"/>
        <v>27.310789625254571</v>
      </c>
      <c r="F28" s="53">
        <v>8226487332.6899996</v>
      </c>
      <c r="G28" s="53">
        <f t="shared" si="1"/>
        <v>13145785974.669998</v>
      </c>
      <c r="H28" s="49">
        <v>9569124487.1599998</v>
      </c>
      <c r="I28" s="54">
        <f t="shared" si="2"/>
        <v>3576661487.5099983</v>
      </c>
    </row>
    <row r="29" spans="1:9" x14ac:dyDescent="0.25">
      <c r="A29" s="2">
        <v>23</v>
      </c>
      <c r="B29" s="7" t="s">
        <v>59</v>
      </c>
      <c r="C29" s="9">
        <v>10676489600.450001</v>
      </c>
      <c r="D29" s="23">
        <v>8229330228.3400002</v>
      </c>
      <c r="E29" s="33">
        <f t="shared" si="0"/>
        <v>29.73704182732299</v>
      </c>
      <c r="F29" s="23" t="s">
        <v>64</v>
      </c>
      <c r="G29" s="23" t="s">
        <v>64</v>
      </c>
      <c r="H29" s="23">
        <v>17253829559.510002</v>
      </c>
      <c r="I29" s="38" t="s">
        <v>64</v>
      </c>
    </row>
    <row r="30" spans="1:9" x14ac:dyDescent="0.25">
      <c r="A30" s="2">
        <v>24</v>
      </c>
      <c r="B30" s="7" t="s">
        <v>60</v>
      </c>
      <c r="C30" s="9">
        <v>168025303441.70001</v>
      </c>
      <c r="D30" s="23">
        <v>150596076871.98001</v>
      </c>
      <c r="E30" s="33">
        <f t="shared" si="0"/>
        <v>11.573493102703058</v>
      </c>
      <c r="F30" s="23">
        <v>73744991387.270004</v>
      </c>
      <c r="G30" s="23">
        <f t="shared" si="1"/>
        <v>241770294828.97003</v>
      </c>
      <c r="H30" s="23">
        <v>302425091964.77997</v>
      </c>
      <c r="I30" s="38">
        <f>G30-H30</f>
        <v>-60654797135.809937</v>
      </c>
    </row>
    <row r="31" spans="1:9" x14ac:dyDescent="0.25">
      <c r="A31" s="2">
        <v>25</v>
      </c>
      <c r="B31" s="7" t="s">
        <v>61</v>
      </c>
      <c r="C31" s="9">
        <v>3541545541.0799999</v>
      </c>
      <c r="D31" s="23">
        <v>1047216746</v>
      </c>
      <c r="E31" s="33">
        <f t="shared" si="0"/>
        <v>238.18648857626269</v>
      </c>
      <c r="F31" s="23" t="s">
        <v>64</v>
      </c>
      <c r="G31" s="23" t="s">
        <v>64</v>
      </c>
      <c r="H31" s="23">
        <v>3402616062.1399999</v>
      </c>
      <c r="I31" s="38" t="s">
        <v>64</v>
      </c>
    </row>
    <row r="32" spans="1:9" x14ac:dyDescent="0.25">
      <c r="A32" s="2">
        <v>26</v>
      </c>
      <c r="B32" s="7" t="s">
        <v>62</v>
      </c>
      <c r="C32" s="9">
        <v>3185476752.9000001</v>
      </c>
      <c r="D32" s="23">
        <v>2877514521</v>
      </c>
      <c r="E32" s="33">
        <f t="shared" si="0"/>
        <v>10.702369341753187</v>
      </c>
      <c r="F32" s="23" t="s">
        <v>64</v>
      </c>
      <c r="G32" s="23" t="s">
        <v>64</v>
      </c>
      <c r="H32" s="23">
        <v>5881584409.4700003</v>
      </c>
      <c r="I32" s="38" t="s">
        <v>64</v>
      </c>
    </row>
    <row r="33" spans="1:9" x14ac:dyDescent="0.25">
      <c r="A33" s="2">
        <v>27</v>
      </c>
      <c r="B33" s="7" t="s">
        <v>63</v>
      </c>
      <c r="C33" s="9">
        <v>39849644684.389999</v>
      </c>
      <c r="D33" s="23">
        <v>28149481840.759998</v>
      </c>
      <c r="E33" s="33">
        <f t="shared" si="0"/>
        <v>41.564398626650217</v>
      </c>
      <c r="F33" s="23">
        <v>16913911055.360001</v>
      </c>
      <c r="G33" s="23">
        <f t="shared" si="1"/>
        <v>56763555739.75</v>
      </c>
      <c r="H33" s="23">
        <v>72983120003.850006</v>
      </c>
      <c r="I33" s="38">
        <f t="shared" si="2"/>
        <v>-16219564264.100006</v>
      </c>
    </row>
    <row r="34" spans="1:9" x14ac:dyDescent="0.25">
      <c r="A34" s="2">
        <v>28</v>
      </c>
      <c r="B34" s="7" t="s">
        <v>28</v>
      </c>
      <c r="C34" s="9">
        <v>5078010539.0900002</v>
      </c>
      <c r="D34" s="23">
        <v>3888108415.27</v>
      </c>
      <c r="E34" s="33">
        <f t="shared" si="0"/>
        <v>30.603625123898979</v>
      </c>
      <c r="F34" s="23">
        <v>2726730441.8499999</v>
      </c>
      <c r="G34" s="23">
        <f t="shared" si="1"/>
        <v>7804740980.9400005</v>
      </c>
      <c r="H34" s="23">
        <v>8684406578.6299992</v>
      </c>
      <c r="I34" s="38">
        <f t="shared" si="2"/>
        <v>-879665597.68999863</v>
      </c>
    </row>
    <row r="35" spans="1:9" x14ac:dyDescent="0.25">
      <c r="A35" s="2">
        <v>29</v>
      </c>
      <c r="B35" s="7" t="s">
        <v>29</v>
      </c>
      <c r="C35" s="9">
        <v>4014530700.2600002</v>
      </c>
      <c r="D35" s="23">
        <v>4480169796.2600002</v>
      </c>
      <c r="E35" s="33">
        <f t="shared" si="0"/>
        <v>-10.393335904114856</v>
      </c>
      <c r="F35" s="23">
        <v>2471993526.1900001</v>
      </c>
      <c r="G35" s="23">
        <f t="shared" si="1"/>
        <v>6486524226.4500008</v>
      </c>
      <c r="H35" s="23">
        <v>8884756040.3500004</v>
      </c>
      <c r="I35" s="38">
        <f t="shared" si="2"/>
        <v>-2398231813.8999996</v>
      </c>
    </row>
    <row r="36" spans="1:9" x14ac:dyDescent="0.25">
      <c r="A36" s="2">
        <v>30</v>
      </c>
      <c r="B36" s="7" t="s">
        <v>30</v>
      </c>
      <c r="C36" s="9">
        <v>10818648986.700001</v>
      </c>
      <c r="D36" s="23">
        <v>7831757412.3699999</v>
      </c>
      <c r="E36" s="33">
        <f t="shared" si="0"/>
        <v>38.138203433271634</v>
      </c>
      <c r="F36" s="23">
        <v>5657505834.9300003</v>
      </c>
      <c r="G36" s="23">
        <f t="shared" si="1"/>
        <v>16476154821.630001</v>
      </c>
      <c r="H36" s="23">
        <v>18879084132</v>
      </c>
      <c r="I36" s="38">
        <f t="shared" si="2"/>
        <v>-2402929310.3699989</v>
      </c>
    </row>
    <row r="37" spans="1:9" x14ac:dyDescent="0.25">
      <c r="A37" s="2">
        <v>31</v>
      </c>
      <c r="B37" s="7" t="s">
        <v>31</v>
      </c>
      <c r="C37" s="9">
        <v>5111211378.96</v>
      </c>
      <c r="D37" s="23">
        <v>4545377998.4700003</v>
      </c>
      <c r="E37" s="33">
        <f t="shared" si="0"/>
        <v>12.448544008451275</v>
      </c>
      <c r="F37" s="23">
        <v>2512723863.7600002</v>
      </c>
      <c r="G37" s="23">
        <f t="shared" si="1"/>
        <v>7623935242.7200003</v>
      </c>
      <c r="H37" s="23">
        <v>9191372277.8699989</v>
      </c>
      <c r="I37" s="38">
        <f t="shared" si="2"/>
        <v>-1567437035.1499987</v>
      </c>
    </row>
    <row r="38" spans="1:9" x14ac:dyDescent="0.25">
      <c r="A38" s="2">
        <v>32</v>
      </c>
      <c r="B38" s="7" t="s">
        <v>32</v>
      </c>
      <c r="C38" s="9" t="s">
        <v>64</v>
      </c>
      <c r="D38" s="23">
        <v>41050649204.220001</v>
      </c>
      <c r="E38" s="33" t="s">
        <v>64</v>
      </c>
      <c r="F38" s="23" t="s">
        <v>64</v>
      </c>
      <c r="G38" s="23" t="s">
        <v>64</v>
      </c>
      <c r="H38" s="23">
        <v>85287038971.019989</v>
      </c>
      <c r="I38" s="38" t="s">
        <v>64</v>
      </c>
    </row>
    <row r="39" spans="1:9" x14ac:dyDescent="0.25">
      <c r="A39" s="2">
        <v>33</v>
      </c>
      <c r="B39" s="7" t="s">
        <v>33</v>
      </c>
      <c r="C39" s="9">
        <v>3702247581.9699998</v>
      </c>
      <c r="D39" s="23">
        <v>3112224061.27</v>
      </c>
      <c r="E39" s="33">
        <f t="shared" si="0"/>
        <v>18.958259723087863</v>
      </c>
      <c r="F39" s="23" t="s">
        <v>64</v>
      </c>
      <c r="G39" s="23" t="s">
        <v>64</v>
      </c>
      <c r="H39" s="23">
        <v>4545765527.7600002</v>
      </c>
      <c r="I39" s="38" t="s">
        <v>64</v>
      </c>
    </row>
    <row r="40" spans="1:9" x14ac:dyDescent="0.25">
      <c r="A40" s="2">
        <v>34</v>
      </c>
      <c r="B40" s="7" t="s">
        <v>34</v>
      </c>
      <c r="C40" s="9">
        <v>2985941401.7600002</v>
      </c>
      <c r="D40" s="23">
        <v>2052569760.3399999</v>
      </c>
      <c r="E40" s="33">
        <f t="shared" si="0"/>
        <v>45.473321270473704</v>
      </c>
      <c r="F40" s="23">
        <v>1504282205.9300001</v>
      </c>
      <c r="G40" s="23">
        <f t="shared" si="1"/>
        <v>4490223607.6900005</v>
      </c>
      <c r="H40" s="23">
        <v>5895538974.3199997</v>
      </c>
      <c r="I40" s="38">
        <f t="shared" si="2"/>
        <v>-1405315366.6299992</v>
      </c>
    </row>
    <row r="41" spans="1:9" x14ac:dyDescent="0.25">
      <c r="A41" s="2">
        <v>35</v>
      </c>
      <c r="B41" s="7" t="s">
        <v>35</v>
      </c>
      <c r="C41" s="9">
        <v>1483339483.6400001</v>
      </c>
      <c r="D41" s="23">
        <v>1900110415.8099999</v>
      </c>
      <c r="E41" s="33">
        <f t="shared" si="0"/>
        <v>-21.934037553935209</v>
      </c>
      <c r="F41" s="23">
        <v>1126439607.1900001</v>
      </c>
      <c r="G41" s="23">
        <f t="shared" si="1"/>
        <v>2609779090.8299999</v>
      </c>
      <c r="H41" s="23">
        <v>3240867567.79</v>
      </c>
      <c r="I41" s="38">
        <f t="shared" si="2"/>
        <v>-631088476.96000004</v>
      </c>
    </row>
    <row r="42" spans="1:9" ht="15.75" thickBot="1" x14ac:dyDescent="0.3">
      <c r="A42" s="26">
        <v>36</v>
      </c>
      <c r="B42" s="27" t="s">
        <v>36</v>
      </c>
      <c r="C42" s="9">
        <v>2060136251.3299999</v>
      </c>
      <c r="D42" s="23">
        <v>2102917162.79</v>
      </c>
      <c r="E42" s="33">
        <f t="shared" si="0"/>
        <v>-2.0343602789965054</v>
      </c>
      <c r="F42" s="23">
        <v>1282535761.0599999</v>
      </c>
      <c r="G42" s="23">
        <f t="shared" si="1"/>
        <v>3342672012.3899999</v>
      </c>
      <c r="H42" s="23">
        <v>4777169537.7999992</v>
      </c>
      <c r="I42" s="38">
        <f t="shared" si="2"/>
        <v>-1434497525.4099994</v>
      </c>
    </row>
    <row r="43" spans="1:9" s="29" customFormat="1" ht="15.75" thickBot="1" x14ac:dyDescent="0.3">
      <c r="A43" s="28"/>
      <c r="B43" s="29" t="s">
        <v>67</v>
      </c>
      <c r="C43" s="30">
        <f>SUM(C7:C42)</f>
        <v>409090540669.09015</v>
      </c>
      <c r="D43" s="30">
        <f>SUM(D7:D42)</f>
        <v>392064732286.75995</v>
      </c>
      <c r="E43" s="34">
        <f>(C43-D43)/D43*100</f>
        <v>4.3426013564202348</v>
      </c>
      <c r="F43" s="34">
        <f>SUM(F7:F42)</f>
        <v>159316560468.76004</v>
      </c>
      <c r="G43" s="34">
        <f>SUM(G7:G42)</f>
        <v>491017348824.21002</v>
      </c>
      <c r="H43" s="34">
        <f>SUM(H7:H42)</f>
        <v>807923767539.41992</v>
      </c>
      <c r="I43" s="34">
        <f t="shared" si="2"/>
        <v>-316906418715.2099</v>
      </c>
    </row>
  </sheetData>
  <mergeCells count="7">
    <mergeCell ref="C4:C5"/>
    <mergeCell ref="F4:F5"/>
    <mergeCell ref="H4:H5"/>
    <mergeCell ref="B2:H2"/>
    <mergeCell ref="G4:G5"/>
    <mergeCell ref="D4:D5"/>
    <mergeCell ref="E4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0" workbookViewId="0">
      <selection activeCell="D53" sqref="D53"/>
    </sheetView>
  </sheetViews>
  <sheetFormatPr defaultRowHeight="15" x14ac:dyDescent="0.25"/>
  <cols>
    <col min="1" max="1" width="22.7109375" customWidth="1"/>
    <col min="2" max="2" width="36.5703125" customWidth="1"/>
    <col min="3" max="3" width="29.42578125" customWidth="1"/>
    <col min="4" max="4" width="30.85546875" style="39" customWidth="1"/>
    <col min="5" max="5" width="34.85546875" customWidth="1"/>
    <col min="6" max="6" width="29.42578125" customWidth="1"/>
  </cols>
  <sheetData>
    <row r="1" spans="1:6" s="45" customFormat="1" ht="18.75" x14ac:dyDescent="0.3">
      <c r="B1" s="67" t="s">
        <v>93</v>
      </c>
      <c r="C1" s="67"/>
      <c r="D1" s="67"/>
    </row>
    <row r="3" spans="1:6" ht="15.75" thickBot="1" x14ac:dyDescent="0.3"/>
    <row r="4" spans="1:6" ht="15.75" thickBot="1" x14ac:dyDescent="0.3">
      <c r="A4" s="14"/>
      <c r="B4" s="55" t="s">
        <v>83</v>
      </c>
      <c r="C4" s="55" t="s">
        <v>82</v>
      </c>
      <c r="D4" s="68" t="s">
        <v>84</v>
      </c>
      <c r="E4" s="70" t="s">
        <v>73</v>
      </c>
      <c r="F4" s="66" t="s">
        <v>74</v>
      </c>
    </row>
    <row r="5" spans="1:6" ht="15.75" x14ac:dyDescent="0.25">
      <c r="A5" s="19" t="s">
        <v>1</v>
      </c>
      <c r="B5" s="56"/>
      <c r="C5" s="56"/>
      <c r="D5" s="69"/>
      <c r="E5" s="70"/>
      <c r="F5" s="66"/>
    </row>
    <row r="6" spans="1:6" ht="15.75" thickBot="1" x14ac:dyDescent="0.3">
      <c r="A6" s="20"/>
      <c r="B6" s="21" t="s">
        <v>70</v>
      </c>
      <c r="C6" s="21" t="s">
        <v>70</v>
      </c>
      <c r="D6" s="40" t="s">
        <v>70</v>
      </c>
      <c r="E6" s="21" t="s">
        <v>85</v>
      </c>
      <c r="F6" s="21" t="s">
        <v>85</v>
      </c>
    </row>
    <row r="7" spans="1:6" x14ac:dyDescent="0.25">
      <c r="A7" s="12" t="s">
        <v>38</v>
      </c>
      <c r="B7" s="9">
        <v>7954890490</v>
      </c>
      <c r="C7" s="9">
        <v>16696526143.209801</v>
      </c>
      <c r="D7" s="41">
        <f>C7+B7</f>
        <v>24651416633.209801</v>
      </c>
      <c r="E7" s="38">
        <v>100951841.29000001</v>
      </c>
      <c r="F7" s="38">
        <v>53525312006.519997</v>
      </c>
    </row>
    <row r="8" spans="1:6" x14ac:dyDescent="0.25">
      <c r="A8" s="7" t="s">
        <v>39</v>
      </c>
      <c r="B8" s="9">
        <v>2367699532.9299998</v>
      </c>
      <c r="C8" s="9">
        <v>15913950240.4496</v>
      </c>
      <c r="D8" s="41">
        <f t="shared" ref="D8:D42" si="0">C8+B8</f>
        <v>18281649773.379601</v>
      </c>
      <c r="E8" s="38">
        <v>53771280.68</v>
      </c>
      <c r="F8" s="38">
        <v>62157535395.459999</v>
      </c>
    </row>
    <row r="9" spans="1:6" x14ac:dyDescent="0.25">
      <c r="A9" s="7" t="s">
        <v>40</v>
      </c>
      <c r="B9" s="9">
        <v>7326382537</v>
      </c>
      <c r="C9" s="9">
        <v>68893367827.325897</v>
      </c>
      <c r="D9" s="41">
        <f t="shared" si="0"/>
        <v>76219750364.325897</v>
      </c>
      <c r="E9" s="38">
        <v>51109045.130000003</v>
      </c>
      <c r="F9" s="38">
        <v>155431513524.26999</v>
      </c>
    </row>
    <row r="10" spans="1:6" s="51" customFormat="1" x14ac:dyDescent="0.25">
      <c r="A10" s="46" t="s">
        <v>41</v>
      </c>
      <c r="B10" s="47">
        <f>'TOTAL IGR Q1 -Q3 2017'!C10</f>
        <v>9017138347</v>
      </c>
      <c r="C10" s="47">
        <v>17863480092.056698</v>
      </c>
      <c r="D10" s="52">
        <f t="shared" si="0"/>
        <v>26880618439.056698</v>
      </c>
      <c r="E10" s="50">
        <v>85417943.709999993</v>
      </c>
      <c r="F10" s="50">
        <v>3993892365.1300001</v>
      </c>
    </row>
    <row r="11" spans="1:6" x14ac:dyDescent="0.25">
      <c r="A11" s="7" t="s">
        <v>42</v>
      </c>
      <c r="B11" s="9">
        <v>3407156605.2600002</v>
      </c>
      <c r="C11" s="9">
        <v>16156327069.646202</v>
      </c>
      <c r="D11" s="41">
        <f t="shared" si="0"/>
        <v>19563483674.906204</v>
      </c>
      <c r="E11" s="38">
        <v>106800468.91</v>
      </c>
      <c r="F11" s="38">
        <v>69988356863.979996</v>
      </c>
    </row>
    <row r="12" spans="1:6" x14ac:dyDescent="0.25">
      <c r="A12" s="7" t="s">
        <v>43</v>
      </c>
      <c r="B12" s="9">
        <v>5403977808.4700003</v>
      </c>
      <c r="C12" s="9">
        <v>46589746012.419296</v>
      </c>
      <c r="D12" s="41">
        <f t="shared" si="0"/>
        <v>51993723820.889297</v>
      </c>
      <c r="E12" s="38">
        <v>47756175.630000003</v>
      </c>
      <c r="F12" s="38">
        <v>140177083911.42001</v>
      </c>
    </row>
    <row r="13" spans="1:6" x14ac:dyDescent="0.25">
      <c r="A13" s="7" t="s">
        <v>44</v>
      </c>
      <c r="B13" s="9">
        <v>7472792088.9300003</v>
      </c>
      <c r="C13" s="9">
        <v>16708023308.517597</v>
      </c>
      <c r="D13" s="41">
        <f t="shared" si="0"/>
        <v>24180815397.447598</v>
      </c>
      <c r="E13" s="38">
        <v>35249648.950000003</v>
      </c>
      <c r="F13" s="38">
        <v>63526706066.010002</v>
      </c>
    </row>
    <row r="14" spans="1:6" x14ac:dyDescent="0.25">
      <c r="A14" s="7" t="s">
        <v>45</v>
      </c>
      <c r="B14" s="9">
        <v>2650508027.6500001</v>
      </c>
      <c r="C14" s="9">
        <v>19860662402.263397</v>
      </c>
      <c r="D14" s="41">
        <f t="shared" si="0"/>
        <v>22511170429.913399</v>
      </c>
      <c r="E14" s="38">
        <v>22398372.739999998</v>
      </c>
      <c r="F14" s="38">
        <v>30929430222.099998</v>
      </c>
    </row>
    <row r="15" spans="1:6" x14ac:dyDescent="0.25">
      <c r="A15" s="7" t="s">
        <v>46</v>
      </c>
      <c r="B15" s="9">
        <v>6617965537.8699999</v>
      </c>
      <c r="C15" s="9">
        <v>8862553272.4363003</v>
      </c>
      <c r="D15" s="41">
        <f t="shared" si="0"/>
        <v>15480518810.306301</v>
      </c>
      <c r="E15" s="38">
        <v>168501080.08000001</v>
      </c>
      <c r="F15" s="38">
        <v>128142093128.98</v>
      </c>
    </row>
    <row r="16" spans="1:6" x14ac:dyDescent="0.25">
      <c r="A16" s="7" t="s">
        <v>47</v>
      </c>
      <c r="B16" s="9">
        <v>25103484725.029999</v>
      </c>
      <c r="C16" s="9">
        <v>41657859407.537201</v>
      </c>
      <c r="D16" s="41">
        <f t="shared" si="0"/>
        <v>66761344132.5672</v>
      </c>
      <c r="E16" s="38">
        <v>54541370.479999997</v>
      </c>
      <c r="F16" s="38">
        <v>241231439060.79001</v>
      </c>
    </row>
    <row r="17" spans="1:6" x14ac:dyDescent="0.25">
      <c r="A17" s="7" t="s">
        <v>48</v>
      </c>
      <c r="B17" s="9">
        <f>'TOTAL IGR Q1 -Q3 2017'!C17</f>
        <v>3150448027.6999998</v>
      </c>
      <c r="C17" s="9">
        <v>15427222642.012699</v>
      </c>
      <c r="D17" s="41">
        <f t="shared" si="0"/>
        <v>18577670669.7127</v>
      </c>
      <c r="E17" s="38">
        <v>62496481.359999999</v>
      </c>
      <c r="F17" s="38">
        <v>28057144823.57</v>
      </c>
    </row>
    <row r="18" spans="1:6" x14ac:dyDescent="0.25">
      <c r="A18" s="7" t="s">
        <v>49</v>
      </c>
      <c r="B18" s="9">
        <v>13015045733.719999</v>
      </c>
      <c r="C18" s="9">
        <v>13422506141.4706</v>
      </c>
      <c r="D18" s="41">
        <f t="shared" si="0"/>
        <v>26437551875.190598</v>
      </c>
      <c r="E18" s="38">
        <v>213954599.08000001</v>
      </c>
      <c r="F18" s="38">
        <v>45091949113.970001</v>
      </c>
    </row>
    <row r="19" spans="1:6" x14ac:dyDescent="0.25">
      <c r="A19" s="7" t="s">
        <v>50</v>
      </c>
      <c r="B19" s="9">
        <v>2457985853.2399998</v>
      </c>
      <c r="C19" s="9">
        <v>10231792824.0392</v>
      </c>
      <c r="D19" s="41">
        <f t="shared" si="0"/>
        <v>12689778677.2792</v>
      </c>
      <c r="E19" s="38">
        <v>67257880.640000001</v>
      </c>
      <c r="F19" s="38">
        <v>85049678107.889999</v>
      </c>
    </row>
    <row r="20" spans="1:6" x14ac:dyDescent="0.25">
      <c r="A20" s="7" t="s">
        <v>51</v>
      </c>
      <c r="B20" s="9">
        <v>12407903908</v>
      </c>
      <c r="C20" s="9">
        <v>16108378115.056499</v>
      </c>
      <c r="D20" s="41">
        <f t="shared" si="0"/>
        <v>28516282023.056499</v>
      </c>
      <c r="E20" s="38">
        <v>116391687.55</v>
      </c>
      <c r="F20" s="38">
        <v>48417542411.949997</v>
      </c>
    </row>
    <row r="21" spans="1:6" x14ac:dyDescent="0.25">
      <c r="A21" s="7" t="s">
        <v>52</v>
      </c>
      <c r="B21" s="9">
        <v>1699449806.03</v>
      </c>
      <c r="C21" s="9">
        <v>12994516643.9848</v>
      </c>
      <c r="D21" s="41">
        <f t="shared" si="0"/>
        <v>14693966450.014801</v>
      </c>
      <c r="E21" s="38">
        <v>38754107.740000002</v>
      </c>
      <c r="F21" s="38">
        <v>48312227448.910004</v>
      </c>
    </row>
    <row r="22" spans="1:6" x14ac:dyDescent="0.25">
      <c r="A22" s="7" t="s">
        <v>53</v>
      </c>
      <c r="B22" s="9">
        <v>4227842511.2800002</v>
      </c>
      <c r="C22" s="9">
        <v>16184769568.2903</v>
      </c>
      <c r="D22" s="41">
        <f t="shared" si="0"/>
        <v>20412612079.570301</v>
      </c>
      <c r="E22" s="38">
        <v>61735029.229999997</v>
      </c>
      <c r="F22" s="38">
        <v>93267764679.139999</v>
      </c>
    </row>
    <row r="23" spans="1:6" x14ac:dyDescent="0.25">
      <c r="A23" s="7" t="s">
        <v>54</v>
      </c>
      <c r="B23" s="9">
        <v>3548749484</v>
      </c>
      <c r="C23" s="9">
        <v>19755061755.9328</v>
      </c>
      <c r="D23" s="41">
        <f t="shared" si="0"/>
        <v>23303811239.9328</v>
      </c>
      <c r="E23" s="38">
        <v>33198134.140000001</v>
      </c>
      <c r="F23" s="38">
        <v>23089259246.84</v>
      </c>
    </row>
    <row r="24" spans="1:6" x14ac:dyDescent="0.25">
      <c r="A24" s="7" t="s">
        <v>65</v>
      </c>
      <c r="B24" s="9">
        <v>9637190364.1200008</v>
      </c>
      <c r="C24" s="9">
        <v>21657649967.0028</v>
      </c>
      <c r="D24" s="41">
        <f t="shared" si="0"/>
        <v>31294840331.122803</v>
      </c>
      <c r="E24" s="38">
        <v>232097155.44999999</v>
      </c>
      <c r="F24" s="38">
        <v>63276471968.43</v>
      </c>
    </row>
    <row r="25" spans="1:6" x14ac:dyDescent="0.25">
      <c r="A25" s="7" t="s">
        <v>55</v>
      </c>
      <c r="B25" s="9">
        <v>11107753040.09</v>
      </c>
      <c r="C25" s="9">
        <v>28565453477.102898</v>
      </c>
      <c r="D25" s="41">
        <f t="shared" si="0"/>
        <v>39673206517.192902</v>
      </c>
      <c r="E25" s="38">
        <v>65971488.659999996</v>
      </c>
      <c r="F25" s="38">
        <v>93715181155.050003</v>
      </c>
    </row>
    <row r="26" spans="1:6" x14ac:dyDescent="0.25">
      <c r="A26" s="7" t="s">
        <v>56</v>
      </c>
      <c r="B26" s="9">
        <v>2782536380.7600002</v>
      </c>
      <c r="C26" s="9">
        <v>20518042836.905403</v>
      </c>
      <c r="D26" s="41">
        <f t="shared" si="0"/>
        <v>23300579217.665405</v>
      </c>
      <c r="E26" s="38">
        <v>67938632.890000001</v>
      </c>
      <c r="F26" s="38">
        <v>22251914749.630001</v>
      </c>
    </row>
    <row r="27" spans="1:6" x14ac:dyDescent="0.25">
      <c r="A27" s="7" t="s">
        <v>57</v>
      </c>
      <c r="B27" s="9">
        <v>2281814873.8000002</v>
      </c>
      <c r="C27" s="9">
        <v>17056996088.7495</v>
      </c>
      <c r="D27" s="41">
        <f t="shared" si="0"/>
        <v>19338810962.5495</v>
      </c>
      <c r="E27" s="38">
        <v>47332467.090000004</v>
      </c>
      <c r="F27" s="38">
        <v>57902880330.07</v>
      </c>
    </row>
    <row r="28" spans="1:6" x14ac:dyDescent="0.25">
      <c r="A28" s="7" t="s">
        <v>58</v>
      </c>
      <c r="B28" s="9">
        <v>4919298641.9799995</v>
      </c>
      <c r="C28" s="9">
        <v>16914901008.139</v>
      </c>
      <c r="D28" s="41">
        <f t="shared" si="0"/>
        <v>21834199650.118999</v>
      </c>
      <c r="E28" s="38">
        <v>32719347.57</v>
      </c>
      <c r="F28" s="38">
        <v>71381258449.389999</v>
      </c>
    </row>
    <row r="29" spans="1:6" x14ac:dyDescent="0.25">
      <c r="A29" s="7" t="s">
        <v>59</v>
      </c>
      <c r="B29" s="9">
        <v>10676489600.450001</v>
      </c>
      <c r="C29" s="9">
        <v>14105289697.882401</v>
      </c>
      <c r="D29" s="41">
        <f t="shared" si="0"/>
        <v>24781779298.332401</v>
      </c>
      <c r="E29" s="38">
        <v>50202210.960000001</v>
      </c>
      <c r="F29" s="38">
        <v>38136723517.239998</v>
      </c>
    </row>
    <row r="30" spans="1:6" x14ac:dyDescent="0.25">
      <c r="A30" s="7" t="s">
        <v>60</v>
      </c>
      <c r="B30" s="9">
        <v>168025303441.70001</v>
      </c>
      <c r="C30" s="9">
        <v>39607197927.647102</v>
      </c>
      <c r="D30" s="41">
        <f t="shared" si="0"/>
        <v>207632501369.34711</v>
      </c>
      <c r="E30" s="38">
        <v>1446968827.8499999</v>
      </c>
      <c r="F30" s="38">
        <v>311755801825.03998</v>
      </c>
    </row>
    <row r="31" spans="1:6" ht="15.75" customHeight="1" x14ac:dyDescent="0.25">
      <c r="A31" s="7" t="s">
        <v>61</v>
      </c>
      <c r="B31" s="9">
        <v>3541545541.0799999</v>
      </c>
      <c r="C31" s="9">
        <v>15059648858.727299</v>
      </c>
      <c r="D31" s="41">
        <f t="shared" si="0"/>
        <v>18601194399.807297</v>
      </c>
      <c r="E31" s="38">
        <v>36274714.479999997</v>
      </c>
      <c r="F31" s="38">
        <v>59033751798.5</v>
      </c>
    </row>
    <row r="32" spans="1:6" x14ac:dyDescent="0.25">
      <c r="A32" s="7" t="s">
        <v>62</v>
      </c>
      <c r="B32" s="9">
        <v>3185476752.9000001</v>
      </c>
      <c r="C32" s="9">
        <v>18226897988.222401</v>
      </c>
      <c r="D32" s="41">
        <f t="shared" si="0"/>
        <v>21412374741.122402</v>
      </c>
      <c r="E32" s="38">
        <v>46021892.359999999</v>
      </c>
      <c r="F32" s="38">
        <v>31984093598.830002</v>
      </c>
    </row>
    <row r="33" spans="1:6" x14ac:dyDescent="0.25">
      <c r="A33" s="7" t="s">
        <v>63</v>
      </c>
      <c r="B33" s="9">
        <v>39849644684.389999</v>
      </c>
      <c r="C33" s="9">
        <v>10397872558.325401</v>
      </c>
      <c r="D33" s="41">
        <f t="shared" si="0"/>
        <v>50247517242.715401</v>
      </c>
      <c r="E33" s="38">
        <v>106249326.78</v>
      </c>
      <c r="F33" s="38">
        <v>75921433395.589996</v>
      </c>
    </row>
    <row r="34" spans="1:6" x14ac:dyDescent="0.25">
      <c r="A34" s="7" t="s">
        <v>28</v>
      </c>
      <c r="B34" s="9">
        <v>5078010539.0900002</v>
      </c>
      <c r="C34" s="9">
        <v>20711753958.1017</v>
      </c>
      <c r="D34" s="41">
        <f t="shared" si="0"/>
        <v>25789764497.1917</v>
      </c>
      <c r="E34" s="38">
        <v>50192398.390000001</v>
      </c>
      <c r="F34" s="38">
        <v>53159719890.949997</v>
      </c>
    </row>
    <row r="35" spans="1:6" x14ac:dyDescent="0.25">
      <c r="A35" s="7" t="s">
        <v>29</v>
      </c>
      <c r="B35" s="9">
        <v>4014530700.2600002</v>
      </c>
      <c r="C35" s="9">
        <v>2643926870.5776005</v>
      </c>
      <c r="D35" s="41">
        <f t="shared" si="0"/>
        <v>6658457570.8376007</v>
      </c>
      <c r="E35" s="38">
        <v>96347432.730000004</v>
      </c>
      <c r="F35" s="38">
        <v>147069973626.48999</v>
      </c>
    </row>
    <row r="36" spans="1:6" x14ac:dyDescent="0.25">
      <c r="A36" s="7" t="s">
        <v>30</v>
      </c>
      <c r="B36" s="9">
        <v>10818648986.700001</v>
      </c>
      <c r="C36" s="9">
        <v>18786389891.9119</v>
      </c>
      <c r="D36" s="41">
        <f t="shared" si="0"/>
        <v>29605038878.6119</v>
      </c>
      <c r="E36" s="38">
        <v>84969188.760000005</v>
      </c>
      <c r="F36" s="38">
        <v>115886553198.89</v>
      </c>
    </row>
    <row r="37" spans="1:6" x14ac:dyDescent="0.25">
      <c r="A37" s="7" t="s">
        <v>31</v>
      </c>
      <c r="B37" s="9">
        <v>5111211378.96</v>
      </c>
      <c r="C37" s="9">
        <v>11842748302.213902</v>
      </c>
      <c r="D37" s="41">
        <f t="shared" si="0"/>
        <v>16953959681.173901</v>
      </c>
      <c r="E37" s="38">
        <v>29731684.129999999</v>
      </c>
      <c r="F37" s="38">
        <v>110340669344.38</v>
      </c>
    </row>
    <row r="38" spans="1:6" x14ac:dyDescent="0.25">
      <c r="A38" s="7" t="s">
        <v>32</v>
      </c>
      <c r="B38" s="9" t="s">
        <v>64</v>
      </c>
      <c r="C38" s="9">
        <v>53498522130.177399</v>
      </c>
      <c r="D38" s="41" t="s">
        <v>64</v>
      </c>
      <c r="E38" s="38">
        <v>66444316.770000003</v>
      </c>
      <c r="F38" s="38">
        <v>142424091344</v>
      </c>
    </row>
    <row r="39" spans="1:6" x14ac:dyDescent="0.25">
      <c r="A39" s="7" t="s">
        <v>33</v>
      </c>
      <c r="B39" s="9">
        <v>3702247581.9699998</v>
      </c>
      <c r="C39" s="9">
        <v>18402009186.1376</v>
      </c>
      <c r="D39" s="41">
        <f t="shared" si="0"/>
        <v>22104256768.107601</v>
      </c>
      <c r="E39" s="38">
        <v>40787145.729999997</v>
      </c>
      <c r="F39" s="38">
        <v>22450254651.139999</v>
      </c>
    </row>
    <row r="40" spans="1:6" x14ac:dyDescent="0.25">
      <c r="A40" s="7" t="s">
        <v>34</v>
      </c>
      <c r="B40" s="9">
        <v>2985941401.7600002</v>
      </c>
      <c r="C40" s="9">
        <v>14114793001.514999</v>
      </c>
      <c r="D40" s="41">
        <f t="shared" si="0"/>
        <v>17100734403.275</v>
      </c>
      <c r="E40" s="38">
        <v>22394566.859999999</v>
      </c>
      <c r="F40" s="38">
        <v>38868702728.139999</v>
      </c>
    </row>
    <row r="41" spans="1:6" x14ac:dyDescent="0.25">
      <c r="A41" s="7" t="s">
        <v>35</v>
      </c>
      <c r="B41" s="9">
        <v>1483339483.6400001</v>
      </c>
      <c r="C41" s="9">
        <v>16965453889.427999</v>
      </c>
      <c r="D41" s="41">
        <f t="shared" si="0"/>
        <v>18448793373.068001</v>
      </c>
      <c r="E41" s="38">
        <v>29229643.890000001</v>
      </c>
      <c r="F41" s="38">
        <v>13581297872.190001</v>
      </c>
    </row>
    <row r="42" spans="1:6" ht="15.75" thickBot="1" x14ac:dyDescent="0.3">
      <c r="A42" s="27" t="s">
        <v>36</v>
      </c>
      <c r="B42" s="9">
        <v>2060136251.3299999</v>
      </c>
      <c r="C42" s="9">
        <v>12051763632.7201</v>
      </c>
      <c r="D42" s="41">
        <f t="shared" si="0"/>
        <v>14111899884.0501</v>
      </c>
      <c r="E42" s="38">
        <v>34453627.729999997</v>
      </c>
      <c r="F42" s="38">
        <v>58321024470.389999</v>
      </c>
    </row>
    <row r="43" spans="1:6" s="5" customFormat="1" ht="15.75" thickBot="1" x14ac:dyDescent="0.3">
      <c r="A43" s="28" t="s">
        <v>67</v>
      </c>
      <c r="B43" s="30">
        <f>SUM(B7:B42)</f>
        <v>409090540669.09015</v>
      </c>
      <c r="C43" s="30">
        <f t="shared" ref="C43" si="1">SUM(C7:C42)</f>
        <v>744454054738.13611</v>
      </c>
      <c r="D43" s="42">
        <f>SUM(D7:D42)</f>
        <v>1100046073277.0491</v>
      </c>
      <c r="E43" s="42">
        <f>SUM(E7:E42)</f>
        <v>3906611216.420001</v>
      </c>
      <c r="F43" s="42">
        <f>SUM(F7:F42)</f>
        <v>2847850726291.27</v>
      </c>
    </row>
    <row r="44" spans="1:6" x14ac:dyDescent="0.25">
      <c r="C44" s="8"/>
    </row>
    <row r="55" spans="2:2" x14ac:dyDescent="0.25">
      <c r="B55">
        <f>C43/B43</f>
        <v>1.8197782171167791</v>
      </c>
    </row>
  </sheetData>
  <mergeCells count="6">
    <mergeCell ref="F4:F5"/>
    <mergeCell ref="B1:D1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D1" sqref="D1"/>
    </sheetView>
  </sheetViews>
  <sheetFormatPr defaultRowHeight="15" x14ac:dyDescent="0.25"/>
  <cols>
    <col min="1" max="1" width="25.7109375" customWidth="1"/>
    <col min="2" max="2" width="31.140625" customWidth="1"/>
    <col min="3" max="3" width="20.5703125" customWidth="1"/>
    <col min="4" max="4" width="24.5703125" customWidth="1"/>
    <col min="5" max="5" width="19.140625" customWidth="1"/>
    <col min="6" max="6" width="22" customWidth="1"/>
    <col min="7" max="7" width="19.7109375" customWidth="1"/>
    <col min="8" max="8" width="23.140625" customWidth="1"/>
  </cols>
  <sheetData>
    <row r="2" spans="1:8" x14ac:dyDescent="0.25">
      <c r="B2" t="s">
        <v>75</v>
      </c>
      <c r="C2" s="24" t="s">
        <v>76</v>
      </c>
      <c r="D2" s="24" t="s">
        <v>77</v>
      </c>
      <c r="E2" s="24" t="s">
        <v>78</v>
      </c>
      <c r="F2" s="24" t="s">
        <v>79</v>
      </c>
      <c r="G2" s="24" t="s">
        <v>80</v>
      </c>
      <c r="H2" t="s">
        <v>37</v>
      </c>
    </row>
    <row r="3" spans="1:8" x14ac:dyDescent="0.25">
      <c r="A3" s="43" t="s">
        <v>2</v>
      </c>
      <c r="B3" s="4">
        <v>2537016629.7406001</v>
      </c>
      <c r="C3" s="4">
        <v>3036639008.0753002</v>
      </c>
      <c r="D3" s="8">
        <v>2842595518.5999999</v>
      </c>
      <c r="E3" s="8">
        <v>2865213831.8099999</v>
      </c>
      <c r="F3" s="8">
        <v>2589010962.1199999</v>
      </c>
      <c r="G3" s="4">
        <v>2826050192.8639002</v>
      </c>
      <c r="H3" s="4">
        <f>SUM(B3:G3)</f>
        <v>16696526143.209801</v>
      </c>
    </row>
    <row r="4" spans="1:8" x14ac:dyDescent="0.25">
      <c r="A4" s="43" t="s">
        <v>3</v>
      </c>
      <c r="B4" s="4">
        <v>2454796278.1390004</v>
      </c>
      <c r="C4" s="4">
        <v>2829872524.7661004</v>
      </c>
      <c r="D4" s="8">
        <v>2510247614.48</v>
      </c>
      <c r="E4" s="8">
        <v>2812395501.0100002</v>
      </c>
      <c r="F4" s="8">
        <v>2498524446.23</v>
      </c>
      <c r="G4" s="4">
        <v>2808113875.8245001</v>
      </c>
      <c r="H4" s="4">
        <f t="shared" ref="H4:H38" si="0">SUM(B4:G4)</f>
        <v>15913950240.4496</v>
      </c>
    </row>
    <row r="5" spans="1:8" x14ac:dyDescent="0.25">
      <c r="A5" s="43" t="s">
        <v>4</v>
      </c>
      <c r="B5" s="4">
        <v>9124129943.6559982</v>
      </c>
      <c r="C5" s="4">
        <v>13084006002.3887</v>
      </c>
      <c r="D5" s="8">
        <v>12667764008.75</v>
      </c>
      <c r="E5" s="8">
        <v>13612312700.24</v>
      </c>
      <c r="F5" s="8">
        <v>11092130060.200001</v>
      </c>
      <c r="G5" s="4">
        <v>9313025112.0911999</v>
      </c>
      <c r="H5" s="4">
        <f t="shared" si="0"/>
        <v>68893367827.325897</v>
      </c>
    </row>
    <row r="6" spans="1:8" x14ac:dyDescent="0.25">
      <c r="A6" s="43" t="s">
        <v>5</v>
      </c>
      <c r="B6" s="4">
        <v>2738236622.0594001</v>
      </c>
      <c r="C6" s="4">
        <v>3129726536.9106002</v>
      </c>
      <c r="D6" s="8">
        <v>2829008130.0599999</v>
      </c>
      <c r="E6" s="8">
        <v>3099878740.29</v>
      </c>
      <c r="F6" s="8">
        <v>2831063127.21</v>
      </c>
      <c r="G6" s="4">
        <v>3235566935.5267</v>
      </c>
      <c r="H6" s="4">
        <f t="shared" si="0"/>
        <v>17863480092.056698</v>
      </c>
    </row>
    <row r="7" spans="1:8" x14ac:dyDescent="0.25">
      <c r="A7" s="43" t="s">
        <v>6</v>
      </c>
      <c r="B7" s="4">
        <v>2430265069.1780005</v>
      </c>
      <c r="C7" s="4">
        <v>2922276195.3386002</v>
      </c>
      <c r="D7" s="8">
        <v>2544057907.8000002</v>
      </c>
      <c r="E7" s="8">
        <v>2864537224.77</v>
      </c>
      <c r="F7" s="8">
        <v>2520015644.04</v>
      </c>
      <c r="G7" s="4">
        <v>2875175028.5195999</v>
      </c>
      <c r="H7" s="4">
        <f t="shared" si="0"/>
        <v>16156327069.646202</v>
      </c>
    </row>
    <row r="8" spans="1:8" x14ac:dyDescent="0.25">
      <c r="A8" s="43" t="s">
        <v>7</v>
      </c>
      <c r="B8" s="4">
        <v>6644847005.8235998</v>
      </c>
      <c r="C8" s="4">
        <v>7982833040.2776995</v>
      </c>
      <c r="D8" s="8">
        <v>8345024748.5500002</v>
      </c>
      <c r="E8" s="8">
        <v>8873792715.4799995</v>
      </c>
      <c r="F8" s="8">
        <v>7329302435.21</v>
      </c>
      <c r="G8" s="4">
        <v>7413946067.0779991</v>
      </c>
      <c r="H8" s="4">
        <f t="shared" si="0"/>
        <v>46589746012.419296</v>
      </c>
    </row>
    <row r="9" spans="1:8" x14ac:dyDescent="0.25">
      <c r="A9" s="43" t="s">
        <v>8</v>
      </c>
      <c r="B9" s="4">
        <v>2544361863.8267002</v>
      </c>
      <c r="C9" s="4">
        <v>2971713865.3976002</v>
      </c>
      <c r="D9" s="8">
        <v>2649133130.8400002</v>
      </c>
      <c r="E9" s="8">
        <v>2955105496.8699999</v>
      </c>
      <c r="F9" s="8">
        <v>2617972097.8699999</v>
      </c>
      <c r="G9" s="4">
        <v>2969736853.7132998</v>
      </c>
      <c r="H9" s="4">
        <f t="shared" si="0"/>
        <v>16708023308.517597</v>
      </c>
    </row>
    <row r="10" spans="1:8" x14ac:dyDescent="0.25">
      <c r="A10" s="43" t="s">
        <v>9</v>
      </c>
      <c r="B10" s="4">
        <v>3035103489.5349998</v>
      </c>
      <c r="C10" s="4">
        <v>3547353695.1327</v>
      </c>
      <c r="D10" s="8">
        <v>3157997959.6599998</v>
      </c>
      <c r="E10" s="8">
        <v>3497452585.23</v>
      </c>
      <c r="F10" s="8">
        <v>3111599634.79</v>
      </c>
      <c r="G10" s="4">
        <v>3511155037.9157</v>
      </c>
      <c r="H10" s="4">
        <f t="shared" si="0"/>
        <v>19860662402.263397</v>
      </c>
    </row>
    <row r="11" spans="1:8" x14ac:dyDescent="0.25">
      <c r="A11" s="43" t="s">
        <v>10</v>
      </c>
      <c r="B11" s="4">
        <v>1271661206.4689999</v>
      </c>
      <c r="C11" s="4">
        <v>1673458690.4862001</v>
      </c>
      <c r="D11" s="8">
        <v>1338234011.3399999</v>
      </c>
      <c r="E11" s="8">
        <v>1639380692</v>
      </c>
      <c r="F11" s="8">
        <v>1311457714.1800001</v>
      </c>
      <c r="G11" s="4">
        <v>1628360957.9611001</v>
      </c>
      <c r="H11" s="4">
        <f t="shared" si="0"/>
        <v>8862553272.4363003</v>
      </c>
    </row>
    <row r="12" spans="1:8" x14ac:dyDescent="0.25">
      <c r="A12" s="43" t="s">
        <v>11</v>
      </c>
      <c r="B12" s="4">
        <v>6172492345.3317003</v>
      </c>
      <c r="C12" s="4">
        <v>7462219976.7223005</v>
      </c>
      <c r="D12" s="8">
        <v>7909699396.6899996</v>
      </c>
      <c r="E12" s="8">
        <v>7384019038.1000004</v>
      </c>
      <c r="F12" s="8">
        <v>6239615708.3199997</v>
      </c>
      <c r="G12" s="4">
        <v>6489812942.3732004</v>
      </c>
      <c r="H12" s="4">
        <f t="shared" si="0"/>
        <v>41657859407.537201</v>
      </c>
    </row>
    <row r="13" spans="1:8" x14ac:dyDescent="0.25">
      <c r="A13" s="43" t="s">
        <v>12</v>
      </c>
      <c r="B13" s="4">
        <v>2373560004.0176001</v>
      </c>
      <c r="C13" s="4">
        <v>2728195738.1170001</v>
      </c>
      <c r="D13" s="8">
        <v>2457858025.54</v>
      </c>
      <c r="E13" s="8">
        <v>2694865764.77</v>
      </c>
      <c r="F13" s="8">
        <v>2423282039.75</v>
      </c>
      <c r="G13" s="4">
        <v>2749461069.8181</v>
      </c>
      <c r="H13" s="4">
        <f t="shared" si="0"/>
        <v>15427222642.012699</v>
      </c>
    </row>
    <row r="14" spans="1:8" x14ac:dyDescent="0.25">
      <c r="A14" s="43" t="s">
        <v>13</v>
      </c>
      <c r="B14" s="4">
        <v>2116157894.2735</v>
      </c>
      <c r="C14" s="4">
        <v>2344653817.6160998</v>
      </c>
      <c r="D14" s="8">
        <v>2036192356.5799999</v>
      </c>
      <c r="E14" s="8">
        <v>2507209395.1199999</v>
      </c>
      <c r="F14" s="8">
        <v>2046563482.1099999</v>
      </c>
      <c r="G14" s="4">
        <v>2371729195.7709999</v>
      </c>
      <c r="H14" s="4">
        <f t="shared" si="0"/>
        <v>13422506141.4706</v>
      </c>
    </row>
    <row r="15" spans="1:8" x14ac:dyDescent="0.25">
      <c r="A15" s="43" t="s">
        <v>14</v>
      </c>
      <c r="B15" s="4">
        <v>1548576260.9538002</v>
      </c>
      <c r="C15" s="4">
        <v>1815402683.2816</v>
      </c>
      <c r="D15" s="8">
        <v>1606594478.48</v>
      </c>
      <c r="E15" s="8">
        <v>1850308354.3800001</v>
      </c>
      <c r="F15" s="8">
        <v>1547757088.45</v>
      </c>
      <c r="G15" s="4">
        <v>1863153958.4938002</v>
      </c>
      <c r="H15" s="4">
        <f t="shared" si="0"/>
        <v>10231792824.0392</v>
      </c>
    </row>
    <row r="16" spans="1:8" x14ac:dyDescent="0.25">
      <c r="A16" s="43" t="s">
        <v>15</v>
      </c>
      <c r="B16" s="4">
        <v>2475803518.7459998</v>
      </c>
      <c r="C16" s="4">
        <v>2842001456.8723001</v>
      </c>
      <c r="D16" s="8">
        <v>2542153030.8400002</v>
      </c>
      <c r="E16" s="8">
        <v>2889100569.4699998</v>
      </c>
      <c r="F16" s="8">
        <v>2519407294.77</v>
      </c>
      <c r="G16" s="4">
        <v>2839912244.3581996</v>
      </c>
      <c r="H16" s="4">
        <f t="shared" si="0"/>
        <v>16108378115.056499</v>
      </c>
    </row>
    <row r="17" spans="1:8" x14ac:dyDescent="0.25">
      <c r="A17" s="43" t="s">
        <v>16</v>
      </c>
      <c r="B17" s="4">
        <v>1929577100.5650997</v>
      </c>
      <c r="C17" s="4">
        <v>2366031306.7201996</v>
      </c>
      <c r="D17" s="8">
        <v>2055828155.1400001</v>
      </c>
      <c r="E17" s="8">
        <v>2303473263.48</v>
      </c>
      <c r="F17" s="8">
        <v>2015590338.03</v>
      </c>
      <c r="G17" s="4">
        <v>2324016480.0494995</v>
      </c>
      <c r="H17" s="4">
        <f t="shared" si="0"/>
        <v>12994516643.9848</v>
      </c>
    </row>
    <row r="18" spans="1:8" x14ac:dyDescent="0.25">
      <c r="A18" s="43" t="s">
        <v>17</v>
      </c>
      <c r="B18" s="4">
        <v>2372147093.8690996</v>
      </c>
      <c r="C18" s="4">
        <v>2834023257.2332001</v>
      </c>
      <c r="D18" s="8">
        <v>2710650559.6799998</v>
      </c>
      <c r="E18" s="8">
        <v>2933259215.29</v>
      </c>
      <c r="F18" s="8">
        <v>2542012386.6700001</v>
      </c>
      <c r="G18" s="4">
        <v>2792677055.5479999</v>
      </c>
      <c r="H18" s="4">
        <f t="shared" si="0"/>
        <v>16184769568.2903</v>
      </c>
    </row>
    <row r="19" spans="1:8" x14ac:dyDescent="0.25">
      <c r="A19" s="43" t="s">
        <v>18</v>
      </c>
      <c r="B19" s="4">
        <v>3072082441.0665002</v>
      </c>
      <c r="C19" s="4">
        <v>3458374245.4927006</v>
      </c>
      <c r="D19" s="8">
        <v>3132224533.5700002</v>
      </c>
      <c r="E19" s="8">
        <v>3473859196.3699999</v>
      </c>
      <c r="F19" s="8">
        <v>3125527764.5300002</v>
      </c>
      <c r="G19" s="4">
        <v>3492993574.9036007</v>
      </c>
      <c r="H19" s="4">
        <f t="shared" si="0"/>
        <v>19755061755.9328</v>
      </c>
    </row>
    <row r="20" spans="1:8" x14ac:dyDescent="0.25">
      <c r="A20" s="43" t="s">
        <v>19</v>
      </c>
      <c r="B20" s="4">
        <v>3386381090.9053001</v>
      </c>
      <c r="C20" s="4">
        <v>3792791458.6401005</v>
      </c>
      <c r="D20" s="8">
        <v>3385602912.4499998</v>
      </c>
      <c r="E20" s="8">
        <v>3794371819.6700001</v>
      </c>
      <c r="F20" s="8">
        <v>3418093055.8699999</v>
      </c>
      <c r="G20" s="4">
        <v>3880409629.4674001</v>
      </c>
      <c r="H20" s="4">
        <f t="shared" si="0"/>
        <v>21657649967.0028</v>
      </c>
    </row>
    <row r="21" spans="1:8" x14ac:dyDescent="0.25">
      <c r="A21" s="43" t="s">
        <v>20</v>
      </c>
      <c r="B21" s="4">
        <v>4456987802.2629004</v>
      </c>
      <c r="C21" s="4">
        <v>5025536181.9419003</v>
      </c>
      <c r="D21" s="8">
        <v>4536280539.0299997</v>
      </c>
      <c r="E21" s="8">
        <v>5021837904.7299995</v>
      </c>
      <c r="F21" s="8">
        <v>4528561804.4700003</v>
      </c>
      <c r="G21" s="4">
        <v>4996249244.6681004</v>
      </c>
      <c r="H21" s="4">
        <f t="shared" si="0"/>
        <v>28565453477.102898</v>
      </c>
    </row>
    <row r="22" spans="1:8" x14ac:dyDescent="0.25">
      <c r="A22" s="43" t="s">
        <v>21</v>
      </c>
      <c r="B22" s="4">
        <v>3157695659.7768998</v>
      </c>
      <c r="C22" s="4">
        <v>3641738075.6424003</v>
      </c>
      <c r="D22" s="8">
        <v>3248782075.3200002</v>
      </c>
      <c r="E22" s="8">
        <v>3603848294.2800002</v>
      </c>
      <c r="F22" s="8">
        <v>3244323860.71</v>
      </c>
      <c r="G22" s="4">
        <v>3621654871.1761003</v>
      </c>
      <c r="H22" s="4">
        <f t="shared" si="0"/>
        <v>20518042836.905403</v>
      </c>
    </row>
    <row r="23" spans="1:8" x14ac:dyDescent="0.25">
      <c r="A23" s="43" t="s">
        <v>22</v>
      </c>
      <c r="B23" s="4">
        <v>2629978514.2595</v>
      </c>
      <c r="C23" s="4">
        <v>3031028446.0079999</v>
      </c>
      <c r="D23" s="8">
        <v>2710408088.3699999</v>
      </c>
      <c r="E23" s="8">
        <v>2987693519.9099998</v>
      </c>
      <c r="F23" s="8">
        <v>2683660882.4499998</v>
      </c>
      <c r="G23" s="4">
        <v>3014226637.7519999</v>
      </c>
      <c r="H23" s="4">
        <f t="shared" si="0"/>
        <v>17056996088.7495</v>
      </c>
    </row>
    <row r="24" spans="1:8" x14ac:dyDescent="0.25">
      <c r="A24" s="43" t="s">
        <v>23</v>
      </c>
      <c r="B24" s="4">
        <v>2581245134.3584003</v>
      </c>
      <c r="C24" s="4">
        <v>3020357494.3823996</v>
      </c>
      <c r="D24" s="8">
        <v>2679253920.7399998</v>
      </c>
      <c r="E24" s="8">
        <v>2978310931.8600001</v>
      </c>
      <c r="F24" s="8">
        <v>2638007564.1700001</v>
      </c>
      <c r="G24" s="4">
        <v>3017725962.6281996</v>
      </c>
      <c r="H24" s="4">
        <f t="shared" si="0"/>
        <v>16914901008.139</v>
      </c>
    </row>
    <row r="25" spans="1:8" x14ac:dyDescent="0.25">
      <c r="A25" s="43" t="s">
        <v>24</v>
      </c>
      <c r="B25" s="4">
        <v>2160781959.8585997</v>
      </c>
      <c r="C25" s="4">
        <v>2510848023.6262999</v>
      </c>
      <c r="D25" s="8">
        <v>2232502869.3400002</v>
      </c>
      <c r="E25" s="8">
        <v>2488087776.6100001</v>
      </c>
      <c r="F25" s="8">
        <v>2228644734.02</v>
      </c>
      <c r="G25" s="4">
        <v>2484424334.4275002</v>
      </c>
      <c r="H25" s="4">
        <f t="shared" si="0"/>
        <v>14105289697.882401</v>
      </c>
    </row>
    <row r="26" spans="1:8" x14ac:dyDescent="0.25">
      <c r="A26" s="43" t="s">
        <v>25</v>
      </c>
      <c r="B26" s="4">
        <v>6347132187.1209002</v>
      </c>
      <c r="C26" s="4">
        <v>6694322673.6463003</v>
      </c>
      <c r="D26" s="8">
        <v>5989984411.5</v>
      </c>
      <c r="E26" s="8">
        <v>6742814580.3400002</v>
      </c>
      <c r="F26" s="8">
        <v>7069166604.7799997</v>
      </c>
      <c r="G26" s="4">
        <v>6763777470.2599001</v>
      </c>
      <c r="H26" s="4">
        <f t="shared" si="0"/>
        <v>39607197927.647102</v>
      </c>
    </row>
    <row r="27" spans="1:8" x14ac:dyDescent="0.25">
      <c r="A27" s="43" t="s">
        <v>81</v>
      </c>
      <c r="B27" s="4">
        <v>2322994950.5166998</v>
      </c>
      <c r="C27" s="4">
        <v>2674963353.8445005</v>
      </c>
      <c r="D27" s="8">
        <v>2410933983.4899998</v>
      </c>
      <c r="E27" s="8">
        <v>2649248728.0599999</v>
      </c>
      <c r="F27" s="8">
        <v>2361728947.4000001</v>
      </c>
      <c r="G27" s="4">
        <v>2639778895.4161</v>
      </c>
      <c r="H27" s="4">
        <f t="shared" si="0"/>
        <v>15059648858.727299</v>
      </c>
    </row>
    <row r="28" spans="1:8" x14ac:dyDescent="0.25">
      <c r="A28" s="43" t="s">
        <v>26</v>
      </c>
      <c r="B28" s="4">
        <v>2872060824.9925003</v>
      </c>
      <c r="C28" s="4">
        <v>3249767927.0191002</v>
      </c>
      <c r="D28" s="8">
        <v>2873280420.1599998</v>
      </c>
      <c r="E28" s="8">
        <v>3189658810.1300001</v>
      </c>
      <c r="F28" s="8">
        <v>2833778871</v>
      </c>
      <c r="G28" s="4">
        <v>3208351134.9208002</v>
      </c>
      <c r="H28" s="4">
        <f t="shared" si="0"/>
        <v>18226897988.222401</v>
      </c>
    </row>
    <row r="29" spans="1:8" x14ac:dyDescent="0.25">
      <c r="A29" s="43" t="s">
        <v>27</v>
      </c>
      <c r="B29" s="4">
        <v>1527479338.8632002</v>
      </c>
      <c r="C29" s="4">
        <v>1866125227.8197999</v>
      </c>
      <c r="D29" s="8">
        <v>1588203685.1500001</v>
      </c>
      <c r="E29" s="8">
        <v>1878943973.3900001</v>
      </c>
      <c r="F29" s="8">
        <v>1631566796.97</v>
      </c>
      <c r="G29" s="4">
        <v>1905553536.1324</v>
      </c>
      <c r="H29" s="4">
        <f t="shared" si="0"/>
        <v>10397872558.325401</v>
      </c>
    </row>
    <row r="30" spans="1:8" x14ac:dyDescent="0.25">
      <c r="A30" s="43" t="s">
        <v>28</v>
      </c>
      <c r="B30" s="4">
        <v>3149512540.6606002</v>
      </c>
      <c r="C30" s="4">
        <v>3810766948.1759</v>
      </c>
      <c r="D30" s="8">
        <v>3267397196.71</v>
      </c>
      <c r="E30" s="8">
        <v>3691415260.2199998</v>
      </c>
      <c r="F30" s="8">
        <v>3312236400.9000001</v>
      </c>
      <c r="G30" s="4">
        <v>3480425611.4351993</v>
      </c>
      <c r="H30" s="4">
        <f t="shared" si="0"/>
        <v>20711753958.1017</v>
      </c>
    </row>
    <row r="31" spans="1:8" x14ac:dyDescent="0.25">
      <c r="A31" s="43" t="s">
        <v>29</v>
      </c>
      <c r="B31" s="4">
        <v>240397016.32010007</v>
      </c>
      <c r="C31" s="4">
        <v>601148702.33460021</v>
      </c>
      <c r="D31" s="8">
        <v>353113360.70999998</v>
      </c>
      <c r="E31" s="8">
        <v>561908079.27999997</v>
      </c>
      <c r="F31" s="8">
        <v>308245327.81999999</v>
      </c>
      <c r="G31" s="4">
        <v>579114384.11290002</v>
      </c>
      <c r="H31" s="4">
        <f t="shared" si="0"/>
        <v>2643926870.5776005</v>
      </c>
    </row>
    <row r="32" spans="1:8" x14ac:dyDescent="0.25">
      <c r="A32" s="43" t="s">
        <v>30</v>
      </c>
      <c r="B32" s="4">
        <v>2823058186.1868</v>
      </c>
      <c r="C32" s="4">
        <v>3208035690.3771</v>
      </c>
      <c r="D32" s="8">
        <v>2868992694.75</v>
      </c>
      <c r="E32" s="8">
        <v>3280065397.5999999</v>
      </c>
      <c r="F32" s="8">
        <v>3127985754.4299998</v>
      </c>
      <c r="G32" s="4">
        <v>3478252168.5679998</v>
      </c>
      <c r="H32" s="4">
        <f t="shared" si="0"/>
        <v>18786389891.9119</v>
      </c>
    </row>
    <row r="33" spans="1:8" x14ac:dyDescent="0.25">
      <c r="A33" s="43" t="s">
        <v>31</v>
      </c>
      <c r="B33" s="4">
        <v>1684881773.1674001</v>
      </c>
      <c r="C33" s="4">
        <v>2161458404.5974998</v>
      </c>
      <c r="D33" s="8">
        <v>1859327335.3299999</v>
      </c>
      <c r="E33" s="8">
        <v>2161267313.6900001</v>
      </c>
      <c r="F33" s="8">
        <v>1820423296.3399999</v>
      </c>
      <c r="G33" s="4">
        <v>2155390179.0890002</v>
      </c>
      <c r="H33" s="4">
        <f t="shared" si="0"/>
        <v>11842748302.213902</v>
      </c>
    </row>
    <row r="34" spans="1:8" x14ac:dyDescent="0.25">
      <c r="A34" s="43" t="s">
        <v>32</v>
      </c>
      <c r="B34" s="4">
        <v>7916328550.1027994</v>
      </c>
      <c r="C34" s="4">
        <v>9612423094.5670013</v>
      </c>
      <c r="D34" s="8">
        <v>9298716756.5200005</v>
      </c>
      <c r="E34" s="8">
        <v>9451337564.3199997</v>
      </c>
      <c r="F34" s="8">
        <v>8639693705.9400005</v>
      </c>
      <c r="G34" s="4">
        <v>8580022458.7275991</v>
      </c>
      <c r="H34" s="4">
        <f t="shared" si="0"/>
        <v>53498522130.177399</v>
      </c>
    </row>
    <row r="35" spans="1:8" x14ac:dyDescent="0.25">
      <c r="A35" s="43" t="s">
        <v>33</v>
      </c>
      <c r="B35" s="4">
        <v>2843630154.8571005</v>
      </c>
      <c r="C35" s="4">
        <v>3275113541.4512</v>
      </c>
      <c r="D35" s="8">
        <v>2957570918.6900001</v>
      </c>
      <c r="E35" s="8">
        <v>3245142740.6300001</v>
      </c>
      <c r="F35" s="8">
        <v>2916725762.79</v>
      </c>
      <c r="G35" s="4">
        <v>3163826067.7193003</v>
      </c>
      <c r="H35" s="4">
        <f t="shared" si="0"/>
        <v>18402009186.1376</v>
      </c>
    </row>
    <row r="36" spans="1:8" x14ac:dyDescent="0.25">
      <c r="A36" s="43" t="s">
        <v>34</v>
      </c>
      <c r="B36" s="4">
        <v>2151169661.5679998</v>
      </c>
      <c r="C36" s="4">
        <v>2525965659.0687003</v>
      </c>
      <c r="D36" s="8">
        <v>2231468949.3400002</v>
      </c>
      <c r="E36" s="8">
        <v>2486845960.46</v>
      </c>
      <c r="F36" s="8">
        <v>2214872268.27</v>
      </c>
      <c r="G36" s="4">
        <v>2504470502.8083</v>
      </c>
      <c r="H36" s="4">
        <f t="shared" si="0"/>
        <v>14114793001.514999</v>
      </c>
    </row>
    <row r="37" spans="1:8" x14ac:dyDescent="0.25">
      <c r="A37" s="43" t="s">
        <v>35</v>
      </c>
      <c r="B37" s="4">
        <v>2612836178.3571997</v>
      </c>
      <c r="C37" s="4">
        <v>3006402326.6946001</v>
      </c>
      <c r="D37" s="8">
        <v>2711411855.3800001</v>
      </c>
      <c r="E37" s="8">
        <v>2980928225.3899999</v>
      </c>
      <c r="F37" s="8">
        <v>2673708325.7199998</v>
      </c>
      <c r="G37" s="4">
        <v>2980166977.8862004</v>
      </c>
      <c r="H37" s="4">
        <f t="shared" si="0"/>
        <v>16965453889.427999</v>
      </c>
    </row>
    <row r="38" spans="1:8" x14ac:dyDescent="0.25">
      <c r="A38" s="43" t="s">
        <v>36</v>
      </c>
      <c r="B38" s="4">
        <v>1862992155.1401997</v>
      </c>
      <c r="C38" s="4">
        <v>2180150710.2973003</v>
      </c>
      <c r="D38" s="8">
        <v>1868580314.9200001</v>
      </c>
      <c r="E38" s="8">
        <v>2137194965.0899999</v>
      </c>
      <c r="F38" s="8">
        <v>1842384187.47</v>
      </c>
      <c r="G38" s="4">
        <v>2160461299.8026004</v>
      </c>
      <c r="H38" s="4">
        <f t="shared" si="0"/>
        <v>12051763632.7201</v>
      </c>
    </row>
    <row r="39" spans="1:8" s="39" customFormat="1" x14ac:dyDescent="0.25">
      <c r="A39" s="44"/>
    </row>
    <row r="40" spans="1:8" x14ac:dyDescent="0.25">
      <c r="A4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IGR Q1 -Q3 2017</vt:lpstr>
      <vt:lpstr>H1 2017 Total Revenue(FACC+IGR)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ODULEYE</dc:creator>
  <cp:lastModifiedBy>Yemi Kale</cp:lastModifiedBy>
  <dcterms:created xsi:type="dcterms:W3CDTF">2017-05-09T11:30:33Z</dcterms:created>
  <dcterms:modified xsi:type="dcterms:W3CDTF">2018-01-19T11:47:18Z</dcterms:modified>
</cp:coreProperties>
</file>